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270" windowWidth="15300" windowHeight="9405"/>
  </bookViews>
  <sheets>
    <sheet name="прил2" sheetId="2" r:id="rId1"/>
    <sheet name="прил1" sheetId="9" r:id="rId2"/>
  </sheets>
  <externalReferences>
    <externalReference r:id="rId3"/>
  </externalReferences>
  <definedNames>
    <definedName name="Год">[1]Меню!$C$2</definedName>
    <definedName name="_xlnm.Print_Titles" localSheetId="0">прил2!$16:$16</definedName>
  </definedNames>
  <calcPr calcId="124519"/>
</workbook>
</file>

<file path=xl/calcChain.xml><?xml version="1.0" encoding="utf-8"?>
<calcChain xmlns="http://schemas.openxmlformats.org/spreadsheetml/2006/main">
  <c r="M97" i="2"/>
  <c r="M56"/>
  <c r="M52"/>
  <c r="M33"/>
  <c r="M32" s="1"/>
  <c r="M20"/>
  <c r="M19" s="1"/>
  <c r="J97"/>
  <c r="J56"/>
  <c r="J52"/>
  <c r="J33"/>
  <c r="J32" s="1"/>
  <c r="J20"/>
  <c r="J19" s="1"/>
  <c r="F97"/>
  <c r="F80"/>
  <c r="F84"/>
  <c r="F83" s="1"/>
  <c r="F66"/>
  <c r="F62"/>
  <c r="F56"/>
  <c r="F52"/>
  <c r="F20"/>
  <c r="F33"/>
  <c r="B21" i="9"/>
  <c r="L98" i="2"/>
  <c r="K98"/>
  <c r="J80"/>
  <c r="J79" s="1"/>
  <c r="M80"/>
  <c r="M79" s="1"/>
  <c r="M93"/>
  <c r="L93"/>
  <c r="K93"/>
  <c r="J93"/>
  <c r="M91"/>
  <c r="L91"/>
  <c r="K91"/>
  <c r="J91"/>
  <c r="M89"/>
  <c r="L89"/>
  <c r="K89"/>
  <c r="J89"/>
  <c r="M87"/>
  <c r="L87"/>
  <c r="K87"/>
  <c r="J87"/>
  <c r="M85"/>
  <c r="L85"/>
  <c r="K85"/>
  <c r="J85"/>
  <c r="M83"/>
  <c r="L83"/>
  <c r="K83"/>
  <c r="J83"/>
  <c r="L81"/>
  <c r="K81"/>
  <c r="L79"/>
  <c r="K79"/>
  <c r="M76"/>
  <c r="L76"/>
  <c r="K76"/>
  <c r="J76"/>
  <c r="M74"/>
  <c r="L74"/>
  <c r="K74"/>
  <c r="J74"/>
  <c r="M72"/>
  <c r="L72"/>
  <c r="K72"/>
  <c r="J72"/>
  <c r="M70"/>
  <c r="L70"/>
  <c r="K70"/>
  <c r="J70"/>
  <c r="M69"/>
  <c r="L69"/>
  <c r="K69"/>
  <c r="J69"/>
  <c r="M96"/>
  <c r="L96"/>
  <c r="K96"/>
  <c r="J96"/>
  <c r="L57"/>
  <c r="K57"/>
  <c r="L53"/>
  <c r="K53"/>
  <c r="L51"/>
  <c r="K51"/>
  <c r="L48"/>
  <c r="L47" s="1"/>
  <c r="L46" s="1"/>
  <c r="K48"/>
  <c r="K47" s="1"/>
  <c r="K46" s="1"/>
  <c r="M47"/>
  <c r="J47"/>
  <c r="J46" s="1"/>
  <c r="J41" s="1"/>
  <c r="M46"/>
  <c r="M44"/>
  <c r="L44"/>
  <c r="K44"/>
  <c r="J44"/>
  <c r="J43" s="1"/>
  <c r="J42" s="1"/>
  <c r="M43"/>
  <c r="M42" s="1"/>
  <c r="L43"/>
  <c r="K43"/>
  <c r="M39"/>
  <c r="L39"/>
  <c r="K39"/>
  <c r="J39"/>
  <c r="J38" s="1"/>
  <c r="J37" s="1"/>
  <c r="M38"/>
  <c r="L38"/>
  <c r="L37" s="1"/>
  <c r="K38"/>
  <c r="M37"/>
  <c r="K37"/>
  <c r="L34"/>
  <c r="K34"/>
  <c r="L32"/>
  <c r="K32"/>
  <c r="L29"/>
  <c r="K29"/>
  <c r="L25"/>
  <c r="K25"/>
  <c r="L21"/>
  <c r="K21"/>
  <c r="L19"/>
  <c r="K19"/>
  <c r="L18"/>
  <c r="K18"/>
  <c r="M66"/>
  <c r="M62"/>
  <c r="J66"/>
  <c r="J62"/>
  <c r="F89"/>
  <c r="F93"/>
  <c r="F76"/>
  <c r="F72"/>
  <c r="F43"/>
  <c r="F42" s="1"/>
  <c r="F47"/>
  <c r="F39"/>
  <c r="B17" i="9"/>
  <c r="F38" i="2"/>
  <c r="F37" s="1"/>
  <c r="F70"/>
  <c r="J78" l="1"/>
  <c r="M18"/>
  <c r="F51"/>
  <c r="F50" s="1"/>
  <c r="M41"/>
  <c r="M51"/>
  <c r="M50" s="1"/>
  <c r="J51"/>
  <c r="J50" s="1"/>
  <c r="J18"/>
  <c r="K41"/>
  <c r="L41"/>
  <c r="L50"/>
  <c r="K50"/>
  <c r="F19"/>
  <c r="D21" i="9"/>
  <c r="C21"/>
  <c r="M95" i="2"/>
  <c r="J95"/>
  <c r="F96"/>
  <c r="F95" s="1"/>
  <c r="J65"/>
  <c r="M61"/>
  <c r="J61"/>
  <c r="F61"/>
  <c r="M65"/>
  <c r="F65"/>
  <c r="M60"/>
  <c r="L60"/>
  <c r="K60"/>
  <c r="J60"/>
  <c r="F60"/>
  <c r="M78"/>
  <c r="L78"/>
  <c r="K78"/>
  <c r="F74"/>
  <c r="F69" s="1"/>
  <c r="F46"/>
  <c r="F41" s="1"/>
  <c r="F91"/>
  <c r="F87"/>
  <c r="F79"/>
  <c r="F32"/>
  <c r="C17" i="9"/>
  <c r="D17"/>
  <c r="H20" i="2"/>
  <c r="H17" s="1"/>
  <c r="I20"/>
  <c r="I17" s="1"/>
  <c r="G20"/>
  <c r="G17" s="1"/>
  <c r="J17" l="1"/>
  <c r="M17"/>
  <c r="K17"/>
  <c r="L17"/>
  <c r="F18"/>
  <c r="F78"/>
  <c r="B29" i="9"/>
  <c r="D29"/>
  <c r="C29"/>
  <c r="F17" i="2" l="1"/>
</calcChain>
</file>

<file path=xl/sharedStrings.xml><?xml version="1.0" encoding="utf-8"?>
<sst xmlns="http://schemas.openxmlformats.org/spreadsheetml/2006/main" count="463" uniqueCount="128">
  <si>
    <t>Р А С П Р Е Д Е Л Е Н И Е</t>
  </si>
  <si>
    <t>(тыс. рублей)</t>
  </si>
  <si>
    <t>плановый период</t>
  </si>
  <si>
    <t>Среднесрочный финансовый план</t>
  </si>
  <si>
    <t>Доходы - всего</t>
  </si>
  <si>
    <t>Расходы - всего</t>
  </si>
  <si>
    <t>2010 год</t>
  </si>
  <si>
    <t>2011 год</t>
  </si>
  <si>
    <t>0104</t>
  </si>
  <si>
    <t>Налоговые и неналоговые доходы</t>
  </si>
  <si>
    <t>Безвозмездные  поступления</t>
  </si>
  <si>
    <t>Наименование показателя</t>
  </si>
  <si>
    <t>0503</t>
  </si>
  <si>
    <t>Мобилизационная и вневойсковая подготовка</t>
  </si>
  <si>
    <t>0203</t>
  </si>
  <si>
    <t>муниципального образования</t>
  </si>
  <si>
    <t>Код бюджетной классификации</t>
  </si>
  <si>
    <t>Наименование кода бюджетной классификации</t>
  </si>
  <si>
    <t>Ведомство</t>
  </si>
  <si>
    <t>Р/ПР</t>
  </si>
  <si>
    <t>ЦСТ</t>
  </si>
  <si>
    <t>ВР</t>
  </si>
  <si>
    <t xml:space="preserve"> бюджетных ассигнований по главным распорядителям бюджетных средств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</si>
  <si>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</si>
  <si>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000</t>
  </si>
  <si>
    <t>Центральный аппарат</t>
  </si>
  <si>
    <t>Глава местной администрации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</si>
  <si>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</si>
  <si>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</si>
  <si>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</si>
  <si>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</si>
  <si>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зохоронения</t>
  </si>
  <si>
    <t>Осуществление первичного воинского учета на территориях, где отсутствуют военные комиссариаты</t>
  </si>
  <si>
    <t>0000</t>
  </si>
  <si>
    <t>Приложение № 1</t>
  </si>
  <si>
    <t>Приложение № 2</t>
  </si>
  <si>
    <t>904</t>
  </si>
  <si>
    <t>0113</t>
  </si>
  <si>
    <t>Другие общегосударственные вопросы</t>
  </si>
  <si>
    <t>0502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</si>
  <si>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</si>
  <si>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</si>
  <si>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к постановлению администрации</t>
  </si>
  <si>
    <t>"Кокшамарское сельское поселение"</t>
  </si>
  <si>
    <t>Администрация муниципального образования "Кокшамарское сельское поселение"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</si>
  <si>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</si>
  <si>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0409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</si>
  <si>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</si>
  <si>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</si>
  <si>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1001</t>
  </si>
  <si>
    <t xml:space="preserve">Пенсия за выслугу лет лицам, замещавшим должности муниципальной службы </t>
  </si>
  <si>
    <t>100</t>
  </si>
  <si>
    <t>200</t>
  </si>
  <si>
    <t>800</t>
  </si>
  <si>
    <t>Выполнение других обязательств органов местного самоуправления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</si>
  <si>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</si>
  <si>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</si>
  <si>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</si>
  <si>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</si>
  <si>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</si>
  <si>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Дорожное хозяйство(дорожные фонды)</t>
  </si>
  <si>
    <t>Пенсионное обеспечение</t>
  </si>
  <si>
    <t>0111</t>
  </si>
  <si>
    <t>Резервные фонды</t>
  </si>
  <si>
    <t>Резервные фонды местных администраций</t>
  </si>
  <si>
    <t>2018 год</t>
  </si>
  <si>
    <t>2019 год</t>
  </si>
  <si>
    <t>120</t>
  </si>
  <si>
    <t>121</t>
  </si>
  <si>
    <t>129</t>
  </si>
  <si>
    <t>Фонд оплаты труда государственных (муниципальных) органов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</si>
  <si>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</si>
  <si>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выплаты персоналу государственных (муниципальных) органов</t>
  </si>
  <si>
    <t>240</t>
  </si>
  <si>
    <t>242</t>
  </si>
  <si>
    <t>244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</si>
  <si>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</si>
  <si>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</si>
  <si>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</si>
  <si>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850</t>
  </si>
  <si>
    <t>851</t>
  </si>
  <si>
    <t>852</t>
  </si>
  <si>
    <t>Уплата налогов, сборов и иных платежей</t>
  </si>
  <si>
    <t>Уплата налога на имущество организаций и земельного налога</t>
  </si>
  <si>
    <t xml:space="preserve"> Уплата прочих налогов, сборов</t>
  </si>
  <si>
    <t>870</t>
  </si>
  <si>
    <t>Резервные средства</t>
  </si>
  <si>
    <t>9990026020</t>
  </si>
  <si>
    <t>9990026030</t>
  </si>
  <si>
    <t>9990026050</t>
  </si>
  <si>
    <t>9990026100</t>
  </si>
  <si>
    <t>9990026060</t>
  </si>
  <si>
    <t>9990051180</t>
  </si>
  <si>
    <t>9990027560</t>
  </si>
  <si>
    <t>9990027360</t>
  </si>
  <si>
    <t>9990029410</t>
  </si>
  <si>
    <t>810</t>
  </si>
  <si>
    <t>814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</si>
  <si>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</si>
  <si>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</si>
  <si>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9990029420</t>
  </si>
  <si>
    <t>9990029330</t>
  </si>
  <si>
    <t>9990029340</t>
  </si>
  <si>
    <t>9990029350</t>
  </si>
  <si>
    <t>9990029360</t>
  </si>
  <si>
    <t>9990012010</t>
  </si>
  <si>
    <t>310</t>
  </si>
  <si>
    <t>312</t>
  </si>
  <si>
    <t>Публичные нормативные социальные выплаты гражданам</t>
  </si>
  <si>
    <t>Иные пенсии, социальные доплаты к пенсиям</t>
  </si>
  <si>
    <t>0000000000</t>
  </si>
  <si>
    <t>Оценка недвижимости, признание прав и регулирование отношений по муниципальной собственности</t>
  </si>
  <si>
    <t>муниципального образования "Кокшамарское сельское поселение" на 2018 год</t>
  </si>
  <si>
    <t>на плановый период 2019 и 2020 годов</t>
  </si>
  <si>
    <t>2020 год</t>
  </si>
  <si>
    <t>муниципального образования "Кокшамарское сельское поселение" на 2018 год и на плановый период 2019 и 2020 годов</t>
  </si>
  <si>
    <t>9990026110</t>
  </si>
  <si>
    <t xml:space="preserve">   Общегосударсвенные вопросы</t>
  </si>
  <si>
    <t xml:space="preserve">   Национальная оборона</t>
  </si>
  <si>
    <t xml:space="preserve">   Национальная экономика</t>
  </si>
  <si>
    <t xml:space="preserve">   Жилищно-коммунальное хозяйство</t>
  </si>
  <si>
    <t xml:space="preserve">   Социальная политика</t>
  </si>
  <si>
    <t xml:space="preserve">   Профицит (+), </t>
  </si>
  <si>
    <t xml:space="preserve">   дефицит (-)</t>
  </si>
  <si>
    <t xml:space="preserve">   Муниципальный  долг</t>
  </si>
  <si>
    <t xml:space="preserve">от 13 ноября 2017 года № 103   </t>
  </si>
  <si>
    <t>от 13 ноября  2017 года № 103</t>
  </si>
  <si>
    <t>по разделам, подразделам, целевым статьям, группам (группам и подгруппам) видов расходов классификации расходов бюджета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</si>
</sst>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sz val="13.5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0"/>
    <xf numFmtId="0" fontId="19" fillId="0" borderId="15">
      <alignment vertical="top" wrapText="1"/>
    </xf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7" fillId="0" borderId="0" xfId="0" applyNumberFormat="1" applyFont="1" applyFill="1" applyBorder="1" applyAlignment="1" applyProtection="1">
      <alignment horizontal="justify" vertical="top"/>
    </xf>
    <xf numFmtId="49" fontId="3" fillId="0" borderId="0" xfId="0" applyNumberFormat="1" applyFont="1" applyFill="1" applyBorder="1" applyAlignment="1">
      <alignment horizontal="justify" vertical="top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 indent="1"/>
    </xf>
    <xf numFmtId="0" fontId="4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5" fontId="3" fillId="0" borderId="0" xfId="0" applyNumberFormat="1" applyFont="1" applyFill="1" applyBorder="1" applyAlignment="1">
      <alignment horizontal="center" vertical="top" shrinkToFit="1"/>
    </xf>
    <xf numFmtId="0" fontId="14" fillId="0" borderId="0" xfId="0" applyNumberFormat="1" applyFont="1" applyFill="1" applyBorder="1" applyAlignment="1">
      <alignment horizontal="center" vertical="top"/>
    </xf>
    <xf numFmtId="0" fontId="0" fillId="0" borderId="6" xfId="0" applyBorder="1" applyAlignment="1">
      <alignment vertical="center"/>
    </xf>
    <xf numFmtId="49" fontId="14" fillId="0" borderId="0" xfId="1" applyNumberFormat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165" fontId="3" fillId="3" borderId="0" xfId="0" applyNumberFormat="1" applyFont="1" applyFill="1" applyAlignment="1"/>
    <xf numFmtId="0" fontId="14" fillId="3" borderId="0" xfId="0" applyNumberFormat="1" applyFont="1" applyFill="1" applyBorder="1" applyAlignment="1">
      <alignment vertical="top"/>
    </xf>
    <xf numFmtId="165" fontId="3" fillId="3" borderId="0" xfId="0" applyNumberFormat="1" applyFont="1" applyFill="1" applyBorder="1" applyAlignment="1"/>
    <xf numFmtId="0" fontId="16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7" fillId="0" borderId="0" xfId="0" applyFont="1" applyBorder="1" applyAlignment="1">
      <alignment vertical="center" wrapText="1"/>
    </xf>
    <xf numFmtId="165" fontId="16" fillId="0" borderId="0" xfId="0" applyNumberFormat="1" applyFont="1" applyFill="1" applyBorder="1" applyAlignment="1">
      <alignment horizontal="center" vertical="top"/>
    </xf>
    <xf numFmtId="165" fontId="16" fillId="0" borderId="0" xfId="0" applyNumberFormat="1" applyFont="1" applyFill="1" applyBorder="1" applyAlignment="1">
      <alignment vertical="top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center" vertical="center"/>
    </xf>
    <xf numFmtId="164" fontId="12" fillId="3" borderId="0" xfId="1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center" vertical="center"/>
    </xf>
    <xf numFmtId="0" fontId="14" fillId="0" borderId="0" xfId="1" applyFont="1" applyBorder="1" applyAlignment="1">
      <alignment horizontal="justify" vertical="center"/>
    </xf>
    <xf numFmtId="164" fontId="3" fillId="2" borderId="0" xfId="0" applyNumberFormat="1" applyFont="1" applyFill="1" applyBorder="1" applyAlignment="1">
      <alignment horizontal="center" vertical="center" shrinkToFit="1"/>
    </xf>
    <xf numFmtId="164" fontId="14" fillId="3" borderId="0" xfId="1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shrinkToFit="1"/>
    </xf>
    <xf numFmtId="164" fontId="16" fillId="0" borderId="0" xfId="0" applyNumberFormat="1" applyFont="1" applyFill="1" applyBorder="1" applyAlignment="1">
      <alignment horizontal="center" vertical="center"/>
    </xf>
    <xf numFmtId="164" fontId="14" fillId="0" borderId="0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64" fontId="16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164" fontId="14" fillId="2" borderId="0" xfId="1" applyNumberFormat="1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18" fillId="0" borderId="0" xfId="2" applyNumberFormat="1" applyFont="1" applyBorder="1" applyProtection="1">
      <alignment vertical="top" wrapText="1"/>
      <protection locked="0"/>
    </xf>
    <xf numFmtId="164" fontId="14" fillId="0" borderId="0" xfId="1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5" fontId="3" fillId="0" borderId="0" xfId="0" applyNumberFormat="1" applyFont="1" applyFill="1" applyAlignment="1"/>
    <xf numFmtId="0" fontId="14" fillId="0" borderId="0" xfId="0" applyNumberFormat="1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/>
    <xf numFmtId="164" fontId="14" fillId="3" borderId="0" xfId="0" applyNumberFormat="1" applyFont="1" applyFill="1" applyBorder="1" applyAlignment="1">
      <alignment vertical="top" wrapText="1"/>
    </xf>
    <xf numFmtId="164" fontId="14" fillId="0" borderId="0" xfId="1" applyNumberFormat="1" applyFont="1" applyBorder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3" fillId="3" borderId="0" xfId="0" applyNumberFormat="1" applyFont="1" applyFill="1" applyAlignment="1"/>
    <xf numFmtId="164" fontId="3" fillId="0" borderId="0" xfId="0" applyNumberFormat="1" applyFont="1" applyFill="1" applyAlignment="1"/>
    <xf numFmtId="164" fontId="14" fillId="3" borderId="0" xfId="0" applyNumberFormat="1" applyFont="1" applyFill="1" applyBorder="1" applyAlignment="1">
      <alignment vertical="top"/>
    </xf>
    <xf numFmtId="164" fontId="14" fillId="0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justify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1" applyFont="1" applyBorder="1" applyAlignment="1">
      <alignment horizontal="justify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20" fillId="0" borderId="0" xfId="2" applyNumberFormat="1" applyFont="1" applyBorder="1" applyProtection="1">
      <alignment vertical="top" wrapText="1"/>
      <protection locked="0"/>
    </xf>
    <xf numFmtId="0" fontId="20" fillId="0" borderId="0" xfId="2" applyNumberFormat="1" applyFont="1" applyBorder="1" applyAlignment="1" applyProtection="1">
      <alignment horizontal="left" vertical="center" wrapText="1"/>
      <protection locked="0"/>
    </xf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1" applyFont="1" applyBorder="1" applyAlignment="1">
      <alignment horizontal="justify" vertical="center" wrapText="1"/>
    </xf>
    <xf numFmtId="0" fontId="21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4" borderId="0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vertical="center" wrapText="1"/>
    </xf>
    <xf numFmtId="0" fontId="12" fillId="0" borderId="0" xfId="1" applyFont="1" applyBorder="1" applyAlignment="1">
      <alignment horizontal="justify" vertical="center" wrapText="1"/>
    </xf>
    <xf numFmtId="0" fontId="14" fillId="4" borderId="0" xfId="0" applyFont="1" applyFill="1" applyBorder="1" applyAlignment="1">
      <alignment vertical="center" wrapText="1"/>
    </xf>
    <xf numFmtId="49" fontId="23" fillId="0" borderId="0" xfId="0" applyNumberFormat="1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0" fillId="0" borderId="11" xfId="0" applyFill="1" applyBorder="1" applyAlignment="1">
      <alignment vertical="center"/>
    </xf>
  </cellXfs>
  <cellStyles count="3">
    <cellStyle name="xl43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tromyna\d\Shelagina\&#1057;&#1088;&#1077;&#1076;&#1085;&#1077;&#1089;&#1088;.&#1087;&#1083;&#1072;&#1085;&#1080;&#1088;.-%20&#1087;&#1086;&#1089;&#1090;&#1072;&#1085;.%20&#1056;&#1052;&#1069;\&#1064;&#1080;&#1087;&#1091;&#1085;&#1086;&#1074;\&#1082;&#1086;&#1085;&#1090;&#1088;.%20&#1094;&#1080;&#1092;&#1088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еню"/>
      <sheetName val="Второй вариант ЧО"/>
      <sheetName val="Первый вариант ЧО"/>
      <sheetName val="Гипотезы_ФОТ1"/>
      <sheetName val="ФОТ1"/>
      <sheetName val="ИФДБ"/>
      <sheetName val="ФОТ2"/>
      <sheetName val="Гипотезы_ФОТ2"/>
      <sheetName val="ФОТ3"/>
      <sheetName val="Гипотезы_ФОТ3"/>
      <sheetName val="СФП (2)"/>
      <sheetName val="СФП"/>
      <sheetName val="Гипотезы_СФП"/>
      <sheetName val="Гипотезы_Доходы"/>
      <sheetName val="Доходы"/>
      <sheetName val="Гипотезы_ИФДБ"/>
      <sheetName val="Гипотезы_Расходы"/>
      <sheetName val="Расходы (2)"/>
      <sheetName val="Расходы"/>
      <sheetName val="Гипотезы_Долг"/>
      <sheetName val="Долг"/>
      <sheetName val="Распорядители"/>
      <sheetName val="Контрольные цифры"/>
      <sheetName val="Макро"/>
      <sheetName val="Настройки"/>
      <sheetName val="Классификация статей доходов"/>
      <sheetName val="Функциональная классификация"/>
      <sheetName val="Экономическая классификация"/>
      <sheetName val="Служебный"/>
      <sheetName val="Темпы роста доходов бюджета"/>
      <sheetName val="Темпы роста расходов бюджета"/>
      <sheetName val="Расходы в разрезе экономических"/>
      <sheetName val="Расходы по разделам"/>
      <sheetName val="Расходы по подразделам"/>
      <sheetName val="Эконом структура расходов"/>
      <sheetName val="Удельный вес расходов"/>
    </sheetNames>
    <sheetDataSet>
      <sheetData sheetId="0">
        <row r="2">
          <cell r="C2" t="str">
            <v>конт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9"/>
  <sheetViews>
    <sheetView tabSelected="1" topLeftCell="A3" workbookViewId="0">
      <selection activeCell="A10" sqref="A10:O10"/>
    </sheetView>
  </sheetViews>
  <sheetFormatPr defaultRowHeight="16.5"/>
  <cols>
    <col min="1" max="1" width="7.7109375" style="17" customWidth="1"/>
    <col min="2" max="2" width="8.85546875" style="17" customWidth="1"/>
    <col min="3" max="3" width="14.85546875" style="17" customWidth="1"/>
    <col min="4" max="4" width="9.42578125" style="17" customWidth="1"/>
    <col min="5" max="5" width="74.28515625" style="17" customWidth="1"/>
    <col min="6" max="6" width="14" style="30" customWidth="1"/>
    <col min="7" max="9" width="9.140625" style="17" hidden="1" customWidth="1"/>
    <col min="10" max="10" width="14.140625" style="17" customWidth="1"/>
    <col min="11" max="12" width="9.140625" style="17" hidden="1" customWidth="1"/>
    <col min="13" max="13" width="15.42578125" style="17" customWidth="1"/>
    <col min="14" max="15" width="9.140625" style="17" hidden="1" customWidth="1"/>
    <col min="16" max="16" width="8.85546875" style="38" customWidth="1"/>
    <col min="17" max="17" width="9.42578125" style="38" customWidth="1"/>
    <col min="18" max="18" width="9.140625" style="38"/>
    <col min="19" max="16384" width="9.140625" style="17"/>
  </cols>
  <sheetData>
    <row r="1" spans="1:18">
      <c r="F1" s="17"/>
      <c r="M1" s="20" t="s">
        <v>35</v>
      </c>
    </row>
    <row r="2" spans="1:18">
      <c r="F2" s="17"/>
      <c r="M2" s="20" t="s">
        <v>42</v>
      </c>
    </row>
    <row r="3" spans="1:18">
      <c r="F3" s="17"/>
      <c r="M3" s="20" t="s">
        <v>15</v>
      </c>
    </row>
    <row r="4" spans="1:18">
      <c r="F4" s="18"/>
      <c r="G4" s="18"/>
      <c r="H4" s="18"/>
      <c r="I4" s="18"/>
      <c r="M4" s="20" t="s">
        <v>43</v>
      </c>
    </row>
    <row r="5" spans="1:18">
      <c r="F5" s="18"/>
      <c r="G5" s="18"/>
      <c r="H5" s="18"/>
      <c r="I5" s="18"/>
      <c r="M5" s="20" t="s">
        <v>125</v>
      </c>
    </row>
    <row r="7" spans="1:18" ht="17.25">
      <c r="A7" s="121" t="s">
        <v>0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45"/>
      <c r="O7" s="45"/>
      <c r="P7" s="45"/>
      <c r="Q7" s="45"/>
      <c r="R7" s="45"/>
    </row>
    <row r="8" spans="1:18">
      <c r="A8" s="18"/>
      <c r="B8" s="18"/>
      <c r="C8" s="18"/>
      <c r="D8" s="18"/>
      <c r="E8" s="18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8" ht="17.25">
      <c r="A9" s="121" t="s">
        <v>22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45"/>
      <c r="Q9" s="45"/>
      <c r="R9" s="45"/>
    </row>
    <row r="10" spans="1:18" ht="17.25">
      <c r="A10" s="121" t="s">
        <v>127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45"/>
      <c r="Q10" s="45"/>
      <c r="R10" s="45"/>
    </row>
    <row r="11" spans="1:18" ht="17.25">
      <c r="A11" s="121" t="s">
        <v>115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45"/>
      <c r="Q11" s="45"/>
      <c r="R11" s="45"/>
    </row>
    <row r="12" spans="1:18" s="27" customFormat="1">
      <c r="F12" s="40"/>
      <c r="P12" s="38"/>
      <c r="Q12" s="38"/>
      <c r="R12" s="38"/>
    </row>
    <row r="13" spans="1:18" s="27" customFormat="1">
      <c r="F13" s="40"/>
      <c r="M13" s="27" t="s">
        <v>1</v>
      </c>
      <c r="P13" s="38"/>
      <c r="Q13" s="38"/>
      <c r="R13" s="38"/>
    </row>
    <row r="14" spans="1:18">
      <c r="A14" s="127" t="s">
        <v>16</v>
      </c>
      <c r="B14" s="128"/>
      <c r="C14" s="128"/>
      <c r="D14" s="129"/>
      <c r="E14" s="125" t="s">
        <v>17</v>
      </c>
      <c r="F14" s="115" t="s">
        <v>65</v>
      </c>
      <c r="G14" s="116"/>
      <c r="H14" s="116"/>
      <c r="I14" s="117"/>
      <c r="J14" s="122" t="s">
        <v>2</v>
      </c>
      <c r="K14" s="123"/>
      <c r="L14" s="123"/>
      <c r="M14" s="124"/>
      <c r="N14" s="30"/>
      <c r="O14" s="30"/>
    </row>
    <row r="15" spans="1:18" ht="33">
      <c r="A15" s="34" t="s">
        <v>18</v>
      </c>
      <c r="B15" s="34" t="s">
        <v>19</v>
      </c>
      <c r="C15" s="34" t="s">
        <v>20</v>
      </c>
      <c r="D15" s="34" t="s">
        <v>21</v>
      </c>
      <c r="E15" s="126"/>
      <c r="F15" s="118"/>
      <c r="G15" s="119"/>
      <c r="H15" s="119"/>
      <c r="I15" s="120"/>
      <c r="J15" s="35" t="s">
        <v>65</v>
      </c>
      <c r="K15" s="79" t="s">
        <v>6</v>
      </c>
      <c r="L15" s="80" t="s">
        <v>7</v>
      </c>
      <c r="M15" s="85" t="s">
        <v>66</v>
      </c>
      <c r="N15" s="32"/>
      <c r="O15" s="32"/>
      <c r="P15" s="41"/>
    </row>
    <row r="16" spans="1:18" s="18" customFormat="1">
      <c r="A16" s="33">
        <v>1</v>
      </c>
      <c r="B16" s="34">
        <v>2</v>
      </c>
      <c r="C16" s="34">
        <v>3</v>
      </c>
      <c r="D16" s="34">
        <v>4</v>
      </c>
      <c r="E16" s="35">
        <v>5</v>
      </c>
      <c r="F16" s="35">
        <v>6</v>
      </c>
      <c r="G16" s="42"/>
      <c r="H16" s="35">
        <v>8</v>
      </c>
      <c r="I16" s="35">
        <v>9</v>
      </c>
      <c r="J16" s="35">
        <v>7</v>
      </c>
      <c r="K16" s="79">
        <v>11</v>
      </c>
      <c r="L16" s="80">
        <v>12</v>
      </c>
      <c r="M16" s="86">
        <v>8</v>
      </c>
      <c r="N16" s="37">
        <v>14</v>
      </c>
      <c r="O16" s="28">
        <v>15</v>
      </c>
      <c r="P16" s="39"/>
      <c r="Q16" s="39"/>
      <c r="R16" s="39"/>
    </row>
    <row r="17" spans="1:15" ht="31.5">
      <c r="A17" s="59" t="s">
        <v>36</v>
      </c>
      <c r="B17" s="60" t="s">
        <v>33</v>
      </c>
      <c r="C17" s="60" t="s">
        <v>110</v>
      </c>
      <c r="D17" s="60" t="s">
        <v>24</v>
      </c>
      <c r="E17" s="100" t="s">
        <v>44</v>
      </c>
      <c r="F17" s="61">
        <f>F18+F37+F41++F50+F78+F95</f>
        <v>2309.3000000000002</v>
      </c>
      <c r="G17" s="62" t="e">
        <f>G18+#REF!+G19+G20</f>
        <v>#REF!</v>
      </c>
      <c r="H17" s="62" t="e">
        <f>H18+#REF!+H19+H20</f>
        <v>#REF!</v>
      </c>
      <c r="I17" s="62" t="e">
        <f>I18+#REF!+I19+I20</f>
        <v>#REF!</v>
      </c>
      <c r="J17" s="61">
        <f>J18+J37+J41++J50+J78+J95</f>
        <v>2393.3000000000002</v>
      </c>
      <c r="K17" s="61">
        <f t="shared" ref="K17:L17" si="0">K18+K41+K50+K60+K69+K78+K95+K37</f>
        <v>3512.2999999999997</v>
      </c>
      <c r="L17" s="61">
        <f t="shared" si="0"/>
        <v>3512.2999999999997</v>
      </c>
      <c r="M17" s="61">
        <f>M18+M37+M41++M50+M78+M95</f>
        <v>2405.1999999999998</v>
      </c>
      <c r="N17" s="29" t="e">
        <v>#REF!</v>
      </c>
      <c r="O17" s="36"/>
    </row>
    <row r="18" spans="1:15" ht="47.25">
      <c r="A18" s="63" t="s">
        <v>36</v>
      </c>
      <c r="B18" s="60" t="s">
        <v>8</v>
      </c>
      <c r="C18" s="60" t="s">
        <v>110</v>
      </c>
      <c r="D18" s="60" t="s">
        <v>24</v>
      </c>
      <c r="E18" s="101" t="s">
        <v>23</v>
      </c>
      <c r="F18" s="61">
        <f>F19+F32</f>
        <v>1364.7</v>
      </c>
      <c r="G18" s="68"/>
      <c r="H18" s="68"/>
      <c r="I18" s="68"/>
      <c r="J18" s="61">
        <f t="shared" ref="J18:M18" si="1">J19+J32</f>
        <v>1364.7</v>
      </c>
      <c r="K18" s="61">
        <f t="shared" si="1"/>
        <v>1943</v>
      </c>
      <c r="L18" s="61">
        <f t="shared" si="1"/>
        <v>1943</v>
      </c>
      <c r="M18" s="61">
        <f t="shared" si="1"/>
        <v>1364.7</v>
      </c>
      <c r="N18" s="29" t="e">
        <v>#REF!</v>
      </c>
      <c r="O18" s="36"/>
    </row>
    <row r="19" spans="1:15">
      <c r="A19" s="65" t="s">
        <v>36</v>
      </c>
      <c r="B19" s="66" t="s">
        <v>8</v>
      </c>
      <c r="C19" s="66" t="s">
        <v>87</v>
      </c>
      <c r="D19" s="66" t="s">
        <v>24</v>
      </c>
      <c r="E19" s="67" t="s">
        <v>25</v>
      </c>
      <c r="F19" s="69">
        <f>F20+F24+F28</f>
        <v>912.7</v>
      </c>
      <c r="G19" s="68"/>
      <c r="H19" s="68"/>
      <c r="I19" s="70"/>
      <c r="J19" s="69">
        <f>J20+J24+J28</f>
        <v>912.7</v>
      </c>
      <c r="K19" s="69">
        <f t="shared" ref="K19:L19" si="2">K20+K24+K28</f>
        <v>1518.7</v>
      </c>
      <c r="L19" s="69">
        <f t="shared" si="2"/>
        <v>1518.7</v>
      </c>
      <c r="M19" s="69">
        <f>M20+M24+M28</f>
        <v>912.7</v>
      </c>
      <c r="N19" s="29"/>
      <c r="O19" s="31"/>
    </row>
    <row r="20" spans="1:15" ht="63">
      <c r="A20" s="65" t="s">
        <v>36</v>
      </c>
      <c r="B20" s="66" t="s">
        <v>8</v>
      </c>
      <c r="C20" s="66" t="s">
        <v>87</v>
      </c>
      <c r="D20" s="66" t="s">
        <v>51</v>
      </c>
      <c r="E20" s="102" t="s">
        <v>56</v>
      </c>
      <c r="F20" s="69">
        <f>F21</f>
        <v>912.7</v>
      </c>
      <c r="G20" s="71" t="e">
        <f>#REF!+#REF!+#REF!+#REF!+#REF!</f>
        <v>#REF!</v>
      </c>
      <c r="H20" s="71" t="e">
        <f>#REF!+#REF!+#REF!+#REF!+#REF!</f>
        <v>#REF!</v>
      </c>
      <c r="I20" s="71" t="e">
        <f>#REF!+#REF!+#REF!+#REF!+#REF!</f>
        <v>#REF!</v>
      </c>
      <c r="J20" s="69">
        <f>J21</f>
        <v>912.7</v>
      </c>
      <c r="K20" s="69">
        <v>1096.5</v>
      </c>
      <c r="L20" s="69">
        <v>1096.5</v>
      </c>
      <c r="M20" s="69">
        <f>M21</f>
        <v>912.7</v>
      </c>
      <c r="N20" s="29"/>
      <c r="O20" s="31"/>
    </row>
    <row r="21" spans="1:15" ht="15.75" customHeight="1">
      <c r="A21" s="65" t="s">
        <v>36</v>
      </c>
      <c r="B21" s="66" t="s">
        <v>8</v>
      </c>
      <c r="C21" s="66" t="s">
        <v>87</v>
      </c>
      <c r="D21" s="66" t="s">
        <v>67</v>
      </c>
      <c r="E21" s="102" t="s">
        <v>72</v>
      </c>
      <c r="F21" s="69">
        <v>912.7</v>
      </c>
      <c r="G21" s="71"/>
      <c r="H21" s="71"/>
      <c r="I21" s="71"/>
      <c r="J21" s="69">
        <v>912.7</v>
      </c>
      <c r="K21" s="69">
        <f t="shared" ref="K21:L21" si="3">K22+K23</f>
        <v>1096.5</v>
      </c>
      <c r="L21" s="69">
        <f t="shared" si="3"/>
        <v>1096.5</v>
      </c>
      <c r="M21" s="69">
        <v>912.7</v>
      </c>
      <c r="N21" s="29"/>
      <c r="O21" s="31"/>
    </row>
    <row r="22" spans="1:15" ht="1.5" hidden="1" customHeight="1">
      <c r="A22" s="65" t="s">
        <v>36</v>
      </c>
      <c r="B22" s="66" t="s">
        <v>8</v>
      </c>
      <c r="C22" s="66" t="s">
        <v>87</v>
      </c>
      <c r="D22" s="66" t="s">
        <v>68</v>
      </c>
      <c r="E22" s="103" t="s">
        <v>70</v>
      </c>
      <c r="F22" s="69">
        <v>842.5</v>
      </c>
      <c r="G22" s="71"/>
      <c r="H22" s="71"/>
      <c r="I22" s="71"/>
      <c r="J22" s="69">
        <v>842.5</v>
      </c>
      <c r="K22" s="69">
        <v>842.5</v>
      </c>
      <c r="L22" s="69">
        <v>842.5</v>
      </c>
      <c r="M22" s="69">
        <v>842.5</v>
      </c>
      <c r="N22" s="29"/>
      <c r="O22" s="31"/>
    </row>
    <row r="23" spans="1:15" ht="0.75" hidden="1" customHeight="1">
      <c r="A23" s="65" t="s">
        <v>36</v>
      </c>
      <c r="B23" s="66" t="s">
        <v>8</v>
      </c>
      <c r="C23" s="66" t="s">
        <v>87</v>
      </c>
      <c r="D23" s="66" t="s">
        <v>69</v>
      </c>
      <c r="E23" s="103" t="s">
        <v>71</v>
      </c>
      <c r="F23" s="69">
        <v>254</v>
      </c>
      <c r="G23" s="71"/>
      <c r="H23" s="71"/>
      <c r="I23" s="71"/>
      <c r="J23" s="69">
        <v>254</v>
      </c>
      <c r="K23" s="69">
        <v>254</v>
      </c>
      <c r="L23" s="69">
        <v>254</v>
      </c>
      <c r="M23" s="69">
        <v>254</v>
      </c>
      <c r="N23" s="29"/>
      <c r="O23" s="31"/>
    </row>
    <row r="24" spans="1:15" ht="1.5" hidden="1" customHeight="1">
      <c r="A24" s="65" t="s">
        <v>36</v>
      </c>
      <c r="B24" s="66" t="s">
        <v>8</v>
      </c>
      <c r="C24" s="66" t="s">
        <v>87</v>
      </c>
      <c r="D24" s="66" t="s">
        <v>52</v>
      </c>
      <c r="E24" s="102" t="s">
        <v>57</v>
      </c>
      <c r="F24" s="69">
        <v>0</v>
      </c>
      <c r="G24" s="72"/>
      <c r="H24" s="72"/>
      <c r="I24" s="72"/>
      <c r="J24" s="69">
        <v>0</v>
      </c>
      <c r="K24" s="69">
        <v>249.2</v>
      </c>
      <c r="L24" s="69">
        <v>249.2</v>
      </c>
      <c r="M24" s="69">
        <v>0</v>
      </c>
      <c r="N24" s="29" t="e">
        <v>#REF!</v>
      </c>
      <c r="O24" s="31"/>
    </row>
    <row r="25" spans="1:15" ht="31.5" hidden="1">
      <c r="A25" s="65" t="s">
        <v>36</v>
      </c>
      <c r="B25" s="66" t="s">
        <v>8</v>
      </c>
      <c r="C25" s="66" t="s">
        <v>87</v>
      </c>
      <c r="D25" s="66" t="s">
        <v>73</v>
      </c>
      <c r="E25" s="102" t="s">
        <v>76</v>
      </c>
      <c r="F25" s="69">
        <v>0</v>
      </c>
      <c r="G25" s="72"/>
      <c r="H25" s="72"/>
      <c r="I25" s="72"/>
      <c r="J25" s="69">
        <v>0</v>
      </c>
      <c r="K25" s="69">
        <f t="shared" ref="K25:L25" si="4">K26+K27</f>
        <v>249.2</v>
      </c>
      <c r="L25" s="69">
        <f t="shared" si="4"/>
        <v>249.2</v>
      </c>
      <c r="M25" s="69">
        <v>0</v>
      </c>
      <c r="N25" s="29"/>
      <c r="O25" s="31"/>
    </row>
    <row r="26" spans="1:15" ht="0.75" hidden="1" customHeight="1">
      <c r="A26" s="65" t="s">
        <v>36</v>
      </c>
      <c r="B26" s="66" t="s">
        <v>8</v>
      </c>
      <c r="C26" s="66" t="s">
        <v>87</v>
      </c>
      <c r="D26" s="66" t="s">
        <v>74</v>
      </c>
      <c r="E26" s="103" t="s">
        <v>78</v>
      </c>
      <c r="F26" s="69">
        <v>100</v>
      </c>
      <c r="G26" s="72"/>
      <c r="H26" s="72"/>
      <c r="I26" s="72"/>
      <c r="J26" s="69">
        <v>100</v>
      </c>
      <c r="K26" s="69">
        <v>100</v>
      </c>
      <c r="L26" s="69">
        <v>100</v>
      </c>
      <c r="M26" s="69">
        <v>100</v>
      </c>
      <c r="N26" s="29"/>
      <c r="O26" s="31"/>
    </row>
    <row r="27" spans="1:15" ht="31.5" hidden="1">
      <c r="A27" s="65" t="s">
        <v>36</v>
      </c>
      <c r="B27" s="66" t="s">
        <v>8</v>
      </c>
      <c r="C27" s="66" t="s">
        <v>87</v>
      </c>
      <c r="D27" s="66" t="s">
        <v>75</v>
      </c>
      <c r="E27" s="104" t="s">
        <v>77</v>
      </c>
      <c r="F27" s="69">
        <v>149.19999999999999</v>
      </c>
      <c r="G27" s="72"/>
      <c r="H27" s="72"/>
      <c r="I27" s="72"/>
      <c r="J27" s="69">
        <v>149.19999999999999</v>
      </c>
      <c r="K27" s="69">
        <v>149.19999999999999</v>
      </c>
      <c r="L27" s="69">
        <v>149.19999999999999</v>
      </c>
      <c r="M27" s="69">
        <v>149.19999999999999</v>
      </c>
      <c r="N27" s="29"/>
      <c r="O27" s="31"/>
    </row>
    <row r="28" spans="1:15" hidden="1">
      <c r="A28" s="65" t="s">
        <v>36</v>
      </c>
      <c r="B28" s="66" t="s">
        <v>8</v>
      </c>
      <c r="C28" s="66" t="s">
        <v>87</v>
      </c>
      <c r="D28" s="66" t="s">
        <v>53</v>
      </c>
      <c r="E28" s="105" t="s">
        <v>58</v>
      </c>
      <c r="F28" s="69">
        <v>0</v>
      </c>
      <c r="G28" s="72"/>
      <c r="H28" s="72"/>
      <c r="I28" s="72"/>
      <c r="J28" s="69">
        <v>0</v>
      </c>
      <c r="K28" s="69">
        <v>173</v>
      </c>
      <c r="L28" s="69">
        <v>173</v>
      </c>
      <c r="M28" s="69">
        <v>0</v>
      </c>
      <c r="N28" s="29" t="e">
        <v>#REF!</v>
      </c>
      <c r="O28" s="31"/>
    </row>
    <row r="29" spans="1:15" ht="17.25" hidden="1" customHeight="1">
      <c r="A29" s="65" t="s">
        <v>36</v>
      </c>
      <c r="B29" s="66" t="s">
        <v>8</v>
      </c>
      <c r="C29" s="66" t="s">
        <v>87</v>
      </c>
      <c r="D29" s="66" t="s">
        <v>79</v>
      </c>
      <c r="E29" s="102" t="s">
        <v>82</v>
      </c>
      <c r="F29" s="69">
        <v>0</v>
      </c>
      <c r="G29" s="72"/>
      <c r="H29" s="72"/>
      <c r="I29" s="72"/>
      <c r="J29" s="69">
        <v>0</v>
      </c>
      <c r="K29" s="69">
        <f t="shared" ref="K29:L29" si="5">K30+K31</f>
        <v>173</v>
      </c>
      <c r="L29" s="69">
        <f t="shared" si="5"/>
        <v>173</v>
      </c>
      <c r="M29" s="69">
        <v>0</v>
      </c>
      <c r="N29" s="29"/>
      <c r="O29" s="31"/>
    </row>
    <row r="30" spans="1:15" ht="1.5" hidden="1" customHeight="1">
      <c r="A30" s="65" t="s">
        <v>36</v>
      </c>
      <c r="B30" s="66" t="s">
        <v>8</v>
      </c>
      <c r="C30" s="66" t="s">
        <v>87</v>
      </c>
      <c r="D30" s="66" t="s">
        <v>80</v>
      </c>
      <c r="E30" s="103" t="s">
        <v>83</v>
      </c>
      <c r="F30" s="69">
        <v>170</v>
      </c>
      <c r="G30" s="72"/>
      <c r="H30" s="72"/>
      <c r="I30" s="72"/>
      <c r="J30" s="69">
        <v>170</v>
      </c>
      <c r="K30" s="69">
        <v>170</v>
      </c>
      <c r="L30" s="69">
        <v>170</v>
      </c>
      <c r="M30" s="69">
        <v>170</v>
      </c>
      <c r="N30" s="29"/>
      <c r="O30" s="31"/>
    </row>
    <row r="31" spans="1:15" hidden="1">
      <c r="A31" s="65" t="s">
        <v>36</v>
      </c>
      <c r="B31" s="66" t="s">
        <v>8</v>
      </c>
      <c r="C31" s="66" t="s">
        <v>87</v>
      </c>
      <c r="D31" s="66" t="s">
        <v>81</v>
      </c>
      <c r="E31" s="103" t="s">
        <v>84</v>
      </c>
      <c r="F31" s="69">
        <v>3</v>
      </c>
      <c r="G31" s="72"/>
      <c r="H31" s="72"/>
      <c r="I31" s="72"/>
      <c r="J31" s="69">
        <v>3</v>
      </c>
      <c r="K31" s="69">
        <v>3</v>
      </c>
      <c r="L31" s="69">
        <v>3</v>
      </c>
      <c r="M31" s="69">
        <v>3</v>
      </c>
      <c r="N31" s="29"/>
      <c r="O31" s="31"/>
    </row>
    <row r="32" spans="1:15">
      <c r="A32" s="65" t="s">
        <v>36</v>
      </c>
      <c r="B32" s="66" t="s">
        <v>8</v>
      </c>
      <c r="C32" s="66" t="s">
        <v>88</v>
      </c>
      <c r="D32" s="66" t="s">
        <v>24</v>
      </c>
      <c r="E32" s="106" t="s">
        <v>26</v>
      </c>
      <c r="F32" s="69">
        <f>F33</f>
        <v>452</v>
      </c>
      <c r="G32" s="73"/>
      <c r="H32" s="73"/>
      <c r="I32" s="72"/>
      <c r="J32" s="69">
        <f>J33</f>
        <v>452</v>
      </c>
      <c r="K32" s="69">
        <f t="shared" ref="K32:L32" si="6">K33</f>
        <v>424.3</v>
      </c>
      <c r="L32" s="69">
        <f t="shared" si="6"/>
        <v>424.3</v>
      </c>
      <c r="M32" s="69">
        <f>M33</f>
        <v>452</v>
      </c>
      <c r="N32" s="29" t="e">
        <v>#REF!</v>
      </c>
      <c r="O32" s="31"/>
    </row>
    <row r="33" spans="1:18" ht="63">
      <c r="A33" s="65" t="s">
        <v>36</v>
      </c>
      <c r="B33" s="66" t="s">
        <v>8</v>
      </c>
      <c r="C33" s="66" t="s">
        <v>88</v>
      </c>
      <c r="D33" s="66" t="s">
        <v>51</v>
      </c>
      <c r="E33" s="102" t="s">
        <v>56</v>
      </c>
      <c r="F33" s="69">
        <f>F34</f>
        <v>452</v>
      </c>
      <c r="G33" s="72"/>
      <c r="H33" s="72"/>
      <c r="I33" s="72"/>
      <c r="J33" s="69">
        <f>J34</f>
        <v>452</v>
      </c>
      <c r="K33" s="69">
        <v>424.3</v>
      </c>
      <c r="L33" s="69">
        <v>424.3</v>
      </c>
      <c r="M33" s="69">
        <f>M34</f>
        <v>452</v>
      </c>
      <c r="N33" s="29" t="e">
        <v>#REF!</v>
      </c>
      <c r="O33" s="31"/>
    </row>
    <row r="34" spans="1:18" ht="31.5">
      <c r="A34" s="65" t="s">
        <v>36</v>
      </c>
      <c r="B34" s="66" t="s">
        <v>8</v>
      </c>
      <c r="C34" s="66" t="s">
        <v>88</v>
      </c>
      <c r="D34" s="66" t="s">
        <v>67</v>
      </c>
      <c r="E34" s="102" t="s">
        <v>72</v>
      </c>
      <c r="F34" s="69">
        <v>452</v>
      </c>
      <c r="G34" s="72"/>
      <c r="H34" s="72"/>
      <c r="I34" s="72"/>
      <c r="J34" s="69">
        <v>452</v>
      </c>
      <c r="K34" s="69">
        <f t="shared" ref="K34:L34" si="7">K35+K36</f>
        <v>424.3</v>
      </c>
      <c r="L34" s="69">
        <f t="shared" si="7"/>
        <v>424.3</v>
      </c>
      <c r="M34" s="69">
        <v>452</v>
      </c>
      <c r="N34" s="29"/>
      <c r="O34" s="31"/>
    </row>
    <row r="35" spans="1:18" ht="0.75" hidden="1" customHeight="1">
      <c r="A35" s="65" t="s">
        <v>36</v>
      </c>
      <c r="B35" s="66" t="s">
        <v>8</v>
      </c>
      <c r="C35" s="66" t="s">
        <v>88</v>
      </c>
      <c r="D35" s="66" t="s">
        <v>68</v>
      </c>
      <c r="E35" s="103" t="s">
        <v>70</v>
      </c>
      <c r="F35" s="69">
        <v>346.3</v>
      </c>
      <c r="G35" s="72"/>
      <c r="H35" s="72"/>
      <c r="I35" s="72"/>
      <c r="J35" s="69">
        <v>346.3</v>
      </c>
      <c r="K35" s="69">
        <v>346.3</v>
      </c>
      <c r="L35" s="69">
        <v>346.3</v>
      </c>
      <c r="M35" s="69">
        <v>346.3</v>
      </c>
      <c r="N35" s="29"/>
      <c r="O35" s="31"/>
    </row>
    <row r="36" spans="1:18" ht="0.75" hidden="1" customHeight="1">
      <c r="A36" s="65" t="s">
        <v>36</v>
      </c>
      <c r="B36" s="66" t="s">
        <v>8</v>
      </c>
      <c r="C36" s="66" t="s">
        <v>88</v>
      </c>
      <c r="D36" s="66" t="s">
        <v>69</v>
      </c>
      <c r="E36" s="103" t="s">
        <v>71</v>
      </c>
      <c r="F36" s="69">
        <v>78</v>
      </c>
      <c r="G36" s="72"/>
      <c r="H36" s="72"/>
      <c r="I36" s="72"/>
      <c r="J36" s="69">
        <v>78</v>
      </c>
      <c r="K36" s="69">
        <v>78</v>
      </c>
      <c r="L36" s="69">
        <v>78</v>
      </c>
      <c r="M36" s="69">
        <v>78</v>
      </c>
      <c r="N36" s="29"/>
      <c r="O36" s="31"/>
    </row>
    <row r="37" spans="1:18" s="54" customFormat="1" ht="21" customHeight="1">
      <c r="A37" s="63" t="s">
        <v>36</v>
      </c>
      <c r="B37" s="60" t="s">
        <v>62</v>
      </c>
      <c r="C37" s="60" t="s">
        <v>110</v>
      </c>
      <c r="D37" s="60" t="s">
        <v>24</v>
      </c>
      <c r="E37" s="107" t="s">
        <v>63</v>
      </c>
      <c r="F37" s="61">
        <f>F38</f>
        <v>10</v>
      </c>
      <c r="G37" s="74"/>
      <c r="H37" s="74"/>
      <c r="I37" s="74"/>
      <c r="J37" s="61">
        <f t="shared" ref="J37:M39" si="8">J38</f>
        <v>10</v>
      </c>
      <c r="K37" s="61">
        <f t="shared" si="8"/>
        <v>10</v>
      </c>
      <c r="L37" s="61">
        <f t="shared" si="8"/>
        <v>10</v>
      </c>
      <c r="M37" s="61">
        <f t="shared" si="8"/>
        <v>10</v>
      </c>
      <c r="N37" s="58"/>
      <c r="O37" s="57"/>
      <c r="P37" s="55"/>
      <c r="Q37" s="55"/>
      <c r="R37" s="55"/>
    </row>
    <row r="38" spans="1:18">
      <c r="A38" s="65" t="s">
        <v>36</v>
      </c>
      <c r="B38" s="66" t="s">
        <v>62</v>
      </c>
      <c r="C38" s="66" t="s">
        <v>89</v>
      </c>
      <c r="D38" s="66" t="s">
        <v>24</v>
      </c>
      <c r="E38" s="108" t="s">
        <v>64</v>
      </c>
      <c r="F38" s="69">
        <f>F39</f>
        <v>10</v>
      </c>
      <c r="G38" s="72"/>
      <c r="H38" s="72"/>
      <c r="I38" s="72"/>
      <c r="J38" s="69">
        <f t="shared" si="8"/>
        <v>10</v>
      </c>
      <c r="K38" s="69">
        <f t="shared" si="8"/>
        <v>10</v>
      </c>
      <c r="L38" s="69">
        <f t="shared" si="8"/>
        <v>10</v>
      </c>
      <c r="M38" s="69">
        <f t="shared" si="8"/>
        <v>10</v>
      </c>
      <c r="N38" s="29"/>
      <c r="O38" s="31"/>
    </row>
    <row r="39" spans="1:18">
      <c r="A39" s="65" t="s">
        <v>36</v>
      </c>
      <c r="B39" s="66" t="s">
        <v>62</v>
      </c>
      <c r="C39" s="66" t="s">
        <v>89</v>
      </c>
      <c r="D39" s="66" t="s">
        <v>53</v>
      </c>
      <c r="E39" s="108" t="s">
        <v>58</v>
      </c>
      <c r="F39" s="69">
        <f>F40</f>
        <v>10</v>
      </c>
      <c r="G39" s="72"/>
      <c r="H39" s="72"/>
      <c r="I39" s="72"/>
      <c r="J39" s="69">
        <f t="shared" si="8"/>
        <v>10</v>
      </c>
      <c r="K39" s="69">
        <f t="shared" si="8"/>
        <v>10</v>
      </c>
      <c r="L39" s="69">
        <f t="shared" si="8"/>
        <v>10</v>
      </c>
      <c r="M39" s="69">
        <f t="shared" si="8"/>
        <v>10</v>
      </c>
      <c r="N39" s="29"/>
      <c r="O39" s="31"/>
    </row>
    <row r="40" spans="1:18">
      <c r="A40" s="65" t="s">
        <v>36</v>
      </c>
      <c r="B40" s="66" t="s">
        <v>62</v>
      </c>
      <c r="C40" s="66" t="s">
        <v>89</v>
      </c>
      <c r="D40" s="66" t="s">
        <v>85</v>
      </c>
      <c r="E40" s="108" t="s">
        <v>86</v>
      </c>
      <c r="F40" s="69">
        <v>10</v>
      </c>
      <c r="G40" s="72"/>
      <c r="H40" s="72"/>
      <c r="I40" s="72"/>
      <c r="J40" s="69">
        <v>10</v>
      </c>
      <c r="K40" s="69">
        <v>10</v>
      </c>
      <c r="L40" s="69">
        <v>10</v>
      </c>
      <c r="M40" s="69">
        <v>10</v>
      </c>
      <c r="N40" s="29"/>
      <c r="O40" s="31"/>
    </row>
    <row r="41" spans="1:18" s="54" customFormat="1" ht="21.75" customHeight="1">
      <c r="A41" s="63" t="s">
        <v>36</v>
      </c>
      <c r="B41" s="60" t="s">
        <v>37</v>
      </c>
      <c r="C41" s="60" t="s">
        <v>110</v>
      </c>
      <c r="D41" s="60" t="s">
        <v>24</v>
      </c>
      <c r="E41" s="109" t="s">
        <v>38</v>
      </c>
      <c r="F41" s="64">
        <f>F46+F43</f>
        <v>180</v>
      </c>
      <c r="G41" s="74"/>
      <c r="H41" s="74"/>
      <c r="I41" s="74"/>
      <c r="J41" s="64">
        <f>J46</f>
        <v>180</v>
      </c>
      <c r="K41" s="64">
        <f t="shared" ref="K41:L41" si="9">K46+K43</f>
        <v>40</v>
      </c>
      <c r="L41" s="64">
        <f t="shared" si="9"/>
        <v>40</v>
      </c>
      <c r="M41" s="64">
        <f>M46+M43</f>
        <v>275.89999999999998</v>
      </c>
      <c r="N41" s="58"/>
      <c r="O41" s="57"/>
      <c r="P41" s="55"/>
      <c r="Q41" s="55"/>
      <c r="R41" s="55"/>
    </row>
    <row r="42" spans="1:18" s="54" customFormat="1" ht="33" hidden="1" customHeight="1">
      <c r="A42" s="65" t="s">
        <v>36</v>
      </c>
      <c r="B42" s="66" t="s">
        <v>37</v>
      </c>
      <c r="C42" s="66" t="s">
        <v>91</v>
      </c>
      <c r="D42" s="66" t="s">
        <v>24</v>
      </c>
      <c r="E42" s="110" t="s">
        <v>111</v>
      </c>
      <c r="F42" s="84">
        <f>F43</f>
        <v>0</v>
      </c>
      <c r="G42" s="72"/>
      <c r="H42" s="72"/>
      <c r="I42" s="72"/>
      <c r="J42" s="84">
        <f>J43</f>
        <v>0</v>
      </c>
      <c r="K42" s="84"/>
      <c r="L42" s="84"/>
      <c r="M42" s="84">
        <f>M43</f>
        <v>0</v>
      </c>
      <c r="N42" s="58"/>
      <c r="O42" s="57"/>
      <c r="P42" s="55"/>
      <c r="Q42" s="55"/>
      <c r="R42" s="55"/>
    </row>
    <row r="43" spans="1:18" ht="0.75" hidden="1" customHeight="1">
      <c r="A43" s="65" t="s">
        <v>36</v>
      </c>
      <c r="B43" s="66" t="s">
        <v>37</v>
      </c>
      <c r="C43" s="66" t="s">
        <v>91</v>
      </c>
      <c r="D43" s="66" t="s">
        <v>52</v>
      </c>
      <c r="E43" s="102" t="s">
        <v>57</v>
      </c>
      <c r="F43" s="84">
        <f>F44</f>
        <v>0</v>
      </c>
      <c r="G43" s="72"/>
      <c r="H43" s="72"/>
      <c r="I43" s="72"/>
      <c r="J43" s="84">
        <f t="shared" ref="J43:M44" si="10">J44</f>
        <v>0</v>
      </c>
      <c r="K43" s="84">
        <f t="shared" si="10"/>
        <v>40</v>
      </c>
      <c r="L43" s="84">
        <f t="shared" si="10"/>
        <v>40</v>
      </c>
      <c r="M43" s="84">
        <f t="shared" si="10"/>
        <v>0</v>
      </c>
      <c r="N43" s="29"/>
      <c r="O43" s="31"/>
    </row>
    <row r="44" spans="1:18" ht="31.5" hidden="1">
      <c r="A44" s="65" t="s">
        <v>36</v>
      </c>
      <c r="B44" s="66" t="s">
        <v>37</v>
      </c>
      <c r="C44" s="66" t="s">
        <v>91</v>
      </c>
      <c r="D44" s="66" t="s">
        <v>73</v>
      </c>
      <c r="E44" s="102" t="s">
        <v>76</v>
      </c>
      <c r="F44" s="84">
        <v>0</v>
      </c>
      <c r="G44" s="72"/>
      <c r="H44" s="72"/>
      <c r="I44" s="72"/>
      <c r="J44" s="84">
        <f t="shared" si="10"/>
        <v>0</v>
      </c>
      <c r="K44" s="84">
        <f t="shared" si="10"/>
        <v>40</v>
      </c>
      <c r="L44" s="84">
        <f t="shared" si="10"/>
        <v>40</v>
      </c>
      <c r="M44" s="84">
        <f t="shared" si="10"/>
        <v>0</v>
      </c>
      <c r="N44" s="29"/>
      <c r="O44" s="31"/>
    </row>
    <row r="45" spans="1:18" ht="31.5" hidden="1">
      <c r="A45" s="65" t="s">
        <v>36</v>
      </c>
      <c r="B45" s="66" t="s">
        <v>37</v>
      </c>
      <c r="C45" s="66" t="s">
        <v>91</v>
      </c>
      <c r="D45" s="66" t="s">
        <v>75</v>
      </c>
      <c r="E45" s="104" t="s">
        <v>77</v>
      </c>
      <c r="F45" s="84">
        <v>0</v>
      </c>
      <c r="G45" s="72"/>
      <c r="H45" s="72"/>
      <c r="I45" s="72"/>
      <c r="J45" s="84">
        <v>0</v>
      </c>
      <c r="K45" s="84">
        <v>40</v>
      </c>
      <c r="L45" s="84">
        <v>40</v>
      </c>
      <c r="M45" s="84">
        <v>0</v>
      </c>
      <c r="N45" s="29"/>
      <c r="O45" s="31"/>
    </row>
    <row r="46" spans="1:18" ht="25.5" customHeight="1">
      <c r="A46" s="65" t="s">
        <v>36</v>
      </c>
      <c r="B46" s="66" t="s">
        <v>37</v>
      </c>
      <c r="C46" s="66" t="s">
        <v>116</v>
      </c>
      <c r="D46" s="66" t="s">
        <v>24</v>
      </c>
      <c r="E46" s="108" t="s">
        <v>54</v>
      </c>
      <c r="F46" s="75">
        <f>F47</f>
        <v>180</v>
      </c>
      <c r="G46" s="72"/>
      <c r="H46" s="72"/>
      <c r="I46" s="72"/>
      <c r="J46" s="75">
        <f>J47</f>
        <v>180</v>
      </c>
      <c r="K46" s="75">
        <f t="shared" ref="J46:M48" si="11">K47</f>
        <v>0</v>
      </c>
      <c r="L46" s="75">
        <f t="shared" si="11"/>
        <v>0</v>
      </c>
      <c r="M46" s="75">
        <f t="shared" si="11"/>
        <v>275.89999999999998</v>
      </c>
      <c r="N46" s="29"/>
      <c r="O46" s="31"/>
    </row>
    <row r="47" spans="1:18" ht="29.25" customHeight="1">
      <c r="A47" s="65" t="s">
        <v>36</v>
      </c>
      <c r="B47" s="66" t="s">
        <v>37</v>
      </c>
      <c r="C47" s="66" t="s">
        <v>116</v>
      </c>
      <c r="D47" s="66" t="s">
        <v>52</v>
      </c>
      <c r="E47" s="102" t="s">
        <v>57</v>
      </c>
      <c r="F47" s="75">
        <f>F48</f>
        <v>180</v>
      </c>
      <c r="G47" s="72"/>
      <c r="H47" s="72"/>
      <c r="I47" s="72"/>
      <c r="J47" s="75">
        <f t="shared" si="11"/>
        <v>180</v>
      </c>
      <c r="K47" s="75">
        <f t="shared" si="11"/>
        <v>0</v>
      </c>
      <c r="L47" s="75">
        <f t="shared" si="11"/>
        <v>0</v>
      </c>
      <c r="M47" s="75">
        <f t="shared" si="11"/>
        <v>275.89999999999998</v>
      </c>
      <c r="N47" s="29"/>
      <c r="O47" s="31"/>
    </row>
    <row r="48" spans="1:18" ht="33" customHeight="1">
      <c r="A48" s="65" t="s">
        <v>36</v>
      </c>
      <c r="B48" s="66" t="s">
        <v>37</v>
      </c>
      <c r="C48" s="66" t="s">
        <v>116</v>
      </c>
      <c r="D48" s="66" t="s">
        <v>73</v>
      </c>
      <c r="E48" s="102" t="s">
        <v>76</v>
      </c>
      <c r="F48" s="75">
        <v>180</v>
      </c>
      <c r="G48" s="72"/>
      <c r="H48" s="72"/>
      <c r="I48" s="72"/>
      <c r="J48" s="75">
        <v>180</v>
      </c>
      <c r="K48" s="75">
        <f t="shared" si="11"/>
        <v>0</v>
      </c>
      <c r="L48" s="75">
        <f t="shared" si="11"/>
        <v>0</v>
      </c>
      <c r="M48" s="75">
        <v>275.89999999999998</v>
      </c>
      <c r="N48" s="29"/>
      <c r="O48" s="31"/>
    </row>
    <row r="49" spans="1:18" ht="7.5" hidden="1" customHeight="1">
      <c r="A49" s="65" t="s">
        <v>36</v>
      </c>
      <c r="B49" s="66" t="s">
        <v>37</v>
      </c>
      <c r="C49" s="66" t="s">
        <v>90</v>
      </c>
      <c r="D49" s="66" t="s">
        <v>75</v>
      </c>
      <c r="E49" s="104" t="s">
        <v>77</v>
      </c>
      <c r="F49" s="75">
        <v>25</v>
      </c>
      <c r="G49" s="72"/>
      <c r="H49" s="72"/>
      <c r="I49" s="72"/>
      <c r="J49" s="70"/>
      <c r="K49" s="70"/>
      <c r="L49" s="70"/>
      <c r="M49" s="70"/>
      <c r="N49" s="29"/>
      <c r="O49" s="31"/>
    </row>
    <row r="50" spans="1:18" s="54" customFormat="1">
      <c r="A50" s="63" t="s">
        <v>36</v>
      </c>
      <c r="B50" s="60" t="s">
        <v>14</v>
      </c>
      <c r="C50" s="60" t="s">
        <v>110</v>
      </c>
      <c r="D50" s="60" t="s">
        <v>24</v>
      </c>
      <c r="E50" s="101" t="s">
        <v>13</v>
      </c>
      <c r="F50" s="76">
        <f>F51</f>
        <v>153.30000000000001</v>
      </c>
      <c r="G50" s="77"/>
      <c r="H50" s="77"/>
      <c r="I50" s="77"/>
      <c r="J50" s="64">
        <f t="shared" ref="J50:M50" si="12">J51</f>
        <v>154.30000000000001</v>
      </c>
      <c r="K50" s="64">
        <f t="shared" si="12"/>
        <v>144.19999999999999</v>
      </c>
      <c r="L50" s="64">
        <f t="shared" si="12"/>
        <v>144.19999999999999</v>
      </c>
      <c r="M50" s="64">
        <f t="shared" si="12"/>
        <v>160.19999999999999</v>
      </c>
      <c r="P50" s="55"/>
      <c r="Q50" s="55"/>
      <c r="R50" s="55"/>
    </row>
    <row r="51" spans="1:18" ht="31.5">
      <c r="A51" s="65" t="s">
        <v>36</v>
      </c>
      <c r="B51" s="66" t="s">
        <v>14</v>
      </c>
      <c r="C51" s="66" t="s">
        <v>92</v>
      </c>
      <c r="D51" s="66" t="s">
        <v>24</v>
      </c>
      <c r="E51" s="67" t="s">
        <v>32</v>
      </c>
      <c r="F51" s="75">
        <f>F52+F56</f>
        <v>153.30000000000001</v>
      </c>
      <c r="G51" s="78"/>
      <c r="H51" s="78"/>
      <c r="I51" s="78"/>
      <c r="J51" s="75">
        <f t="shared" ref="J51:M51" si="13">J52+J56</f>
        <v>154.30000000000001</v>
      </c>
      <c r="K51" s="75">
        <f t="shared" si="13"/>
        <v>144.19999999999999</v>
      </c>
      <c r="L51" s="75">
        <f t="shared" si="13"/>
        <v>144.19999999999999</v>
      </c>
      <c r="M51" s="75">
        <f t="shared" si="13"/>
        <v>160.19999999999999</v>
      </c>
    </row>
    <row r="52" spans="1:18" ht="63">
      <c r="A52" s="65" t="s">
        <v>36</v>
      </c>
      <c r="B52" s="66" t="s">
        <v>14</v>
      </c>
      <c r="C52" s="66" t="s">
        <v>92</v>
      </c>
      <c r="D52" s="66" t="s">
        <v>51</v>
      </c>
      <c r="E52" s="102" t="s">
        <v>56</v>
      </c>
      <c r="F52" s="75">
        <f>F53</f>
        <v>148.30000000000001</v>
      </c>
      <c r="G52" s="78"/>
      <c r="H52" s="78"/>
      <c r="I52" s="78"/>
      <c r="J52" s="75">
        <f>J53</f>
        <v>148.30000000000001</v>
      </c>
      <c r="K52" s="75">
        <v>130.19999999999999</v>
      </c>
      <c r="L52" s="75">
        <v>130.19999999999999</v>
      </c>
      <c r="M52" s="75">
        <f>M53</f>
        <v>154.19999999999999</v>
      </c>
    </row>
    <row r="53" spans="1:18" ht="15.75" customHeight="1">
      <c r="A53" s="65" t="s">
        <v>36</v>
      </c>
      <c r="B53" s="66" t="s">
        <v>14</v>
      </c>
      <c r="C53" s="66" t="s">
        <v>92</v>
      </c>
      <c r="D53" s="66" t="s">
        <v>67</v>
      </c>
      <c r="E53" s="102" t="s">
        <v>72</v>
      </c>
      <c r="F53" s="75">
        <v>148.30000000000001</v>
      </c>
      <c r="G53" s="78"/>
      <c r="H53" s="78"/>
      <c r="I53" s="78"/>
      <c r="J53" s="75">
        <v>148.30000000000001</v>
      </c>
      <c r="K53" s="75">
        <f t="shared" ref="K53:L53" si="14">K54+K55</f>
        <v>130.19999999999999</v>
      </c>
      <c r="L53" s="75">
        <f t="shared" si="14"/>
        <v>130.19999999999999</v>
      </c>
      <c r="M53" s="75">
        <v>154.19999999999999</v>
      </c>
    </row>
    <row r="54" spans="1:18" hidden="1">
      <c r="A54" s="65" t="s">
        <v>36</v>
      </c>
      <c r="B54" s="66" t="s">
        <v>14</v>
      </c>
      <c r="C54" s="66" t="s">
        <v>92</v>
      </c>
      <c r="D54" s="66" t="s">
        <v>68</v>
      </c>
      <c r="E54" s="103" t="s">
        <v>70</v>
      </c>
      <c r="F54" s="75">
        <v>100</v>
      </c>
      <c r="G54" s="78"/>
      <c r="H54" s="78"/>
      <c r="I54" s="78"/>
      <c r="J54" s="75">
        <v>100</v>
      </c>
      <c r="K54" s="75">
        <v>100</v>
      </c>
      <c r="L54" s="75">
        <v>100</v>
      </c>
      <c r="M54" s="75">
        <v>100</v>
      </c>
    </row>
    <row r="55" spans="1:18" ht="0.75" hidden="1" customHeight="1">
      <c r="A55" s="65" t="s">
        <v>36</v>
      </c>
      <c r="B55" s="66" t="s">
        <v>14</v>
      </c>
      <c r="C55" s="66" t="s">
        <v>92</v>
      </c>
      <c r="D55" s="66" t="s">
        <v>69</v>
      </c>
      <c r="E55" s="103" t="s">
        <v>71</v>
      </c>
      <c r="F55" s="75">
        <v>30.2</v>
      </c>
      <c r="G55" s="78"/>
      <c r="H55" s="78"/>
      <c r="I55" s="78"/>
      <c r="J55" s="75">
        <v>30.2</v>
      </c>
      <c r="K55" s="75">
        <v>30.2</v>
      </c>
      <c r="L55" s="75">
        <v>30.2</v>
      </c>
      <c r="M55" s="75">
        <v>30.2</v>
      </c>
    </row>
    <row r="56" spans="1:18" ht="30.75" customHeight="1">
      <c r="A56" s="65" t="s">
        <v>36</v>
      </c>
      <c r="B56" s="66" t="s">
        <v>14</v>
      </c>
      <c r="C56" s="66" t="s">
        <v>92</v>
      </c>
      <c r="D56" s="66" t="s">
        <v>52</v>
      </c>
      <c r="E56" s="102" t="s">
        <v>57</v>
      </c>
      <c r="F56" s="75">
        <f>F57</f>
        <v>5</v>
      </c>
      <c r="G56" s="78"/>
      <c r="H56" s="78"/>
      <c r="I56" s="78"/>
      <c r="J56" s="75">
        <f>J57</f>
        <v>6</v>
      </c>
      <c r="K56" s="75">
        <v>14</v>
      </c>
      <c r="L56" s="75">
        <v>14</v>
      </c>
      <c r="M56" s="75">
        <f>M57</f>
        <v>6</v>
      </c>
    </row>
    <row r="57" spans="1:18" ht="31.5" customHeight="1">
      <c r="A57" s="65" t="s">
        <v>36</v>
      </c>
      <c r="B57" s="66" t="s">
        <v>14</v>
      </c>
      <c r="C57" s="66" t="s">
        <v>92</v>
      </c>
      <c r="D57" s="66" t="s">
        <v>73</v>
      </c>
      <c r="E57" s="102" t="s">
        <v>76</v>
      </c>
      <c r="F57" s="75">
        <v>5</v>
      </c>
      <c r="G57" s="78"/>
      <c r="H57" s="78"/>
      <c r="I57" s="78"/>
      <c r="J57" s="75">
        <v>6</v>
      </c>
      <c r="K57" s="75">
        <f t="shared" ref="K57:L57" si="15">K58+K59</f>
        <v>0</v>
      </c>
      <c r="L57" s="75">
        <f t="shared" si="15"/>
        <v>0</v>
      </c>
      <c r="M57" s="75">
        <v>6</v>
      </c>
    </row>
    <row r="58" spans="1:18" ht="0.75" hidden="1" customHeight="1">
      <c r="A58" s="65" t="s">
        <v>36</v>
      </c>
      <c r="B58" s="66" t="s">
        <v>14</v>
      </c>
      <c r="C58" s="66" t="s">
        <v>92</v>
      </c>
      <c r="D58" s="66" t="s">
        <v>74</v>
      </c>
      <c r="E58" s="103" t="s">
        <v>78</v>
      </c>
      <c r="F58" s="75">
        <v>5</v>
      </c>
      <c r="G58" s="78"/>
      <c r="H58" s="78"/>
      <c r="I58" s="78"/>
      <c r="J58" s="82"/>
      <c r="K58" s="82"/>
      <c r="L58" s="82"/>
      <c r="M58" s="82"/>
    </row>
    <row r="59" spans="1:18" ht="1.5" hidden="1" customHeight="1">
      <c r="A59" s="65" t="s">
        <v>36</v>
      </c>
      <c r="B59" s="66" t="s">
        <v>14</v>
      </c>
      <c r="C59" s="66" t="s">
        <v>92</v>
      </c>
      <c r="D59" s="66" t="s">
        <v>75</v>
      </c>
      <c r="E59" s="104" t="s">
        <v>77</v>
      </c>
      <c r="F59" s="75">
        <v>9</v>
      </c>
      <c r="G59" s="78"/>
      <c r="H59" s="78"/>
      <c r="I59" s="78"/>
      <c r="J59" s="82"/>
      <c r="K59" s="82"/>
      <c r="L59" s="82"/>
      <c r="M59" s="82"/>
    </row>
    <row r="60" spans="1:18" s="54" customFormat="1" hidden="1">
      <c r="A60" s="63" t="s">
        <v>36</v>
      </c>
      <c r="B60" s="60" t="s">
        <v>46</v>
      </c>
      <c r="C60" s="60" t="s">
        <v>110</v>
      </c>
      <c r="D60" s="60" t="s">
        <v>24</v>
      </c>
      <c r="E60" s="109" t="s">
        <v>60</v>
      </c>
      <c r="F60" s="76">
        <f>F62+F66</f>
        <v>0</v>
      </c>
      <c r="G60" s="77"/>
      <c r="H60" s="77"/>
      <c r="I60" s="77"/>
      <c r="J60" s="64">
        <f t="shared" ref="J60:M60" si="16">J62+J66</f>
        <v>115.1</v>
      </c>
      <c r="K60" s="64">
        <f t="shared" si="16"/>
        <v>305.70000000000005</v>
      </c>
      <c r="L60" s="64">
        <f t="shared" si="16"/>
        <v>305.70000000000005</v>
      </c>
      <c r="M60" s="64">
        <f t="shared" si="16"/>
        <v>129.6</v>
      </c>
      <c r="P60" s="55"/>
      <c r="Q60" s="55"/>
      <c r="R60" s="55"/>
    </row>
    <row r="61" spans="1:18" ht="2.25" hidden="1" customHeight="1">
      <c r="A61" s="65" t="s">
        <v>36</v>
      </c>
      <c r="B61" s="66" t="s">
        <v>46</v>
      </c>
      <c r="C61" s="66" t="s">
        <v>94</v>
      </c>
      <c r="D61" s="66" t="s">
        <v>24</v>
      </c>
      <c r="E61" s="111" t="s">
        <v>47</v>
      </c>
      <c r="F61" s="75">
        <f>F62</f>
        <v>0</v>
      </c>
      <c r="G61" s="78"/>
      <c r="H61" s="78"/>
      <c r="I61" s="78"/>
      <c r="J61" s="84">
        <f>J62</f>
        <v>109.3</v>
      </c>
      <c r="K61" s="84"/>
      <c r="L61" s="84"/>
      <c r="M61" s="84">
        <f>M62</f>
        <v>123.1</v>
      </c>
    </row>
    <row r="62" spans="1:18" ht="31.5" hidden="1">
      <c r="A62" s="65" t="s">
        <v>36</v>
      </c>
      <c r="B62" s="66" t="s">
        <v>46</v>
      </c>
      <c r="C62" s="66" t="s">
        <v>94</v>
      </c>
      <c r="D62" s="66" t="s">
        <v>52</v>
      </c>
      <c r="E62" s="102" t="s">
        <v>57</v>
      </c>
      <c r="F62" s="75">
        <f>F63</f>
        <v>0</v>
      </c>
      <c r="G62" s="78"/>
      <c r="H62" s="78"/>
      <c r="I62" s="78"/>
      <c r="J62" s="84">
        <f>J63</f>
        <v>109.3</v>
      </c>
      <c r="K62" s="84">
        <v>291.10000000000002</v>
      </c>
      <c r="L62" s="84">
        <v>291.10000000000002</v>
      </c>
      <c r="M62" s="84">
        <f>M63</f>
        <v>123.1</v>
      </c>
    </row>
    <row r="63" spans="1:18" ht="29.25" hidden="1" customHeight="1">
      <c r="A63" s="65" t="s">
        <v>36</v>
      </c>
      <c r="B63" s="66" t="s">
        <v>46</v>
      </c>
      <c r="C63" s="66" t="s">
        <v>94</v>
      </c>
      <c r="D63" s="66" t="s">
        <v>73</v>
      </c>
      <c r="E63" s="102" t="s">
        <v>76</v>
      </c>
      <c r="F63" s="75">
        <v>0</v>
      </c>
      <c r="G63" s="78"/>
      <c r="H63" s="78"/>
      <c r="I63" s="78"/>
      <c r="J63" s="84">
        <v>109.3</v>
      </c>
      <c r="K63" s="84"/>
      <c r="L63" s="84"/>
      <c r="M63" s="84">
        <v>123.1</v>
      </c>
    </row>
    <row r="64" spans="1:18" ht="31.5" hidden="1">
      <c r="A64" s="65" t="s">
        <v>36</v>
      </c>
      <c r="B64" s="66" t="s">
        <v>46</v>
      </c>
      <c r="C64" s="66" t="s">
        <v>94</v>
      </c>
      <c r="D64" s="66" t="s">
        <v>75</v>
      </c>
      <c r="E64" s="104" t="s">
        <v>77</v>
      </c>
      <c r="F64" s="75">
        <v>111.1</v>
      </c>
      <c r="G64" s="78"/>
      <c r="H64" s="78"/>
      <c r="I64" s="78"/>
      <c r="J64" s="84"/>
      <c r="K64" s="84"/>
      <c r="L64" s="84"/>
      <c r="M64" s="84"/>
    </row>
    <row r="65" spans="1:18" ht="31.5" hidden="1">
      <c r="A65" s="65" t="s">
        <v>36</v>
      </c>
      <c r="B65" s="66" t="s">
        <v>46</v>
      </c>
      <c r="C65" s="66" t="s">
        <v>93</v>
      </c>
      <c r="D65" s="66" t="s">
        <v>24</v>
      </c>
      <c r="E65" s="56" t="s">
        <v>48</v>
      </c>
      <c r="F65" s="75">
        <f>F66</f>
        <v>0</v>
      </c>
      <c r="G65" s="78"/>
      <c r="H65" s="78"/>
      <c r="I65" s="78"/>
      <c r="J65" s="84">
        <f>J66</f>
        <v>5.8</v>
      </c>
      <c r="K65" s="84"/>
      <c r="L65" s="84"/>
      <c r="M65" s="84">
        <f>M66</f>
        <v>6.5</v>
      </c>
    </row>
    <row r="66" spans="1:18" ht="31.5" hidden="1">
      <c r="A66" s="65" t="s">
        <v>36</v>
      </c>
      <c r="B66" s="66" t="s">
        <v>46</v>
      </c>
      <c r="C66" s="66" t="s">
        <v>93</v>
      </c>
      <c r="D66" s="66" t="s">
        <v>52</v>
      </c>
      <c r="E66" s="102" t="s">
        <v>57</v>
      </c>
      <c r="F66" s="75">
        <f>F67</f>
        <v>0</v>
      </c>
      <c r="G66" s="78"/>
      <c r="H66" s="78"/>
      <c r="I66" s="78"/>
      <c r="J66" s="84">
        <f>J67</f>
        <v>5.8</v>
      </c>
      <c r="K66" s="84">
        <v>14.6</v>
      </c>
      <c r="L66" s="84">
        <v>14.6</v>
      </c>
      <c r="M66" s="84">
        <f>M67</f>
        <v>6.5</v>
      </c>
    </row>
    <row r="67" spans="1:18" ht="31.5" hidden="1">
      <c r="A67" s="65" t="s">
        <v>36</v>
      </c>
      <c r="B67" s="66" t="s">
        <v>46</v>
      </c>
      <c r="C67" s="66" t="s">
        <v>93</v>
      </c>
      <c r="D67" s="66" t="s">
        <v>73</v>
      </c>
      <c r="E67" s="102" t="s">
        <v>76</v>
      </c>
      <c r="F67" s="75">
        <v>0</v>
      </c>
      <c r="G67" s="78"/>
      <c r="H67" s="78"/>
      <c r="I67" s="78"/>
      <c r="J67" s="84">
        <v>5.8</v>
      </c>
      <c r="K67" s="84"/>
      <c r="L67" s="84"/>
      <c r="M67" s="84">
        <v>6.5</v>
      </c>
    </row>
    <row r="68" spans="1:18" ht="31.5" hidden="1">
      <c r="A68" s="65" t="s">
        <v>36</v>
      </c>
      <c r="B68" s="66" t="s">
        <v>46</v>
      </c>
      <c r="C68" s="66" t="s">
        <v>93</v>
      </c>
      <c r="D68" s="66" t="s">
        <v>75</v>
      </c>
      <c r="E68" s="104" t="s">
        <v>77</v>
      </c>
      <c r="F68" s="75">
        <v>5.9</v>
      </c>
      <c r="G68" s="78"/>
      <c r="H68" s="78"/>
      <c r="I68" s="78"/>
      <c r="J68" s="81"/>
      <c r="K68" s="81"/>
      <c r="L68" s="81"/>
      <c r="M68" s="81"/>
    </row>
    <row r="69" spans="1:18" s="54" customFormat="1" ht="0.75" hidden="1" customHeight="1">
      <c r="A69" s="63" t="s">
        <v>36</v>
      </c>
      <c r="B69" s="60" t="s">
        <v>39</v>
      </c>
      <c r="C69" s="60" t="s">
        <v>110</v>
      </c>
      <c r="D69" s="60" t="s">
        <v>24</v>
      </c>
      <c r="E69" s="112" t="s">
        <v>40</v>
      </c>
      <c r="F69" s="61">
        <f>F70+F74</f>
        <v>380.4</v>
      </c>
      <c r="G69" s="74"/>
      <c r="H69" s="74"/>
      <c r="I69" s="74"/>
      <c r="J69" s="61">
        <f t="shared" ref="J69:M69" si="17">J70+J74</f>
        <v>380.4</v>
      </c>
      <c r="K69" s="61">
        <f t="shared" si="17"/>
        <v>380.4</v>
      </c>
      <c r="L69" s="61">
        <f t="shared" si="17"/>
        <v>380.4</v>
      </c>
      <c r="M69" s="61">
        <f t="shared" si="17"/>
        <v>380.4</v>
      </c>
      <c r="N69" s="58"/>
      <c r="O69" s="57"/>
      <c r="P69" s="55"/>
      <c r="Q69" s="55"/>
      <c r="R69" s="55"/>
    </row>
    <row r="70" spans="1:18" ht="33" hidden="1" customHeight="1">
      <c r="A70" s="65" t="s">
        <v>36</v>
      </c>
      <c r="B70" s="66" t="s">
        <v>39</v>
      </c>
      <c r="C70" s="66" t="s">
        <v>95</v>
      </c>
      <c r="D70" s="66" t="s">
        <v>24</v>
      </c>
      <c r="E70" s="106" t="s">
        <v>41</v>
      </c>
      <c r="F70" s="69">
        <f>F71</f>
        <v>330.4</v>
      </c>
      <c r="G70" s="72"/>
      <c r="H70" s="72"/>
      <c r="I70" s="72"/>
      <c r="J70" s="69">
        <f t="shared" ref="J70:M70" si="18">J71</f>
        <v>330.4</v>
      </c>
      <c r="K70" s="69">
        <f t="shared" si="18"/>
        <v>330.4</v>
      </c>
      <c r="L70" s="69">
        <f t="shared" si="18"/>
        <v>330.4</v>
      </c>
      <c r="M70" s="69">
        <f t="shared" si="18"/>
        <v>330.4</v>
      </c>
      <c r="N70" s="29"/>
      <c r="O70" s="31"/>
    </row>
    <row r="71" spans="1:18" hidden="1">
      <c r="A71" s="65" t="s">
        <v>36</v>
      </c>
      <c r="B71" s="66" t="s">
        <v>39</v>
      </c>
      <c r="C71" s="66" t="s">
        <v>95</v>
      </c>
      <c r="D71" s="66" t="s">
        <v>53</v>
      </c>
      <c r="E71" s="105" t="s">
        <v>58</v>
      </c>
      <c r="F71" s="69">
        <v>330.4</v>
      </c>
      <c r="G71" s="72"/>
      <c r="H71" s="72"/>
      <c r="I71" s="72"/>
      <c r="J71" s="69">
        <v>330.4</v>
      </c>
      <c r="K71" s="69">
        <v>330.4</v>
      </c>
      <c r="L71" s="69">
        <v>330.4</v>
      </c>
      <c r="M71" s="69">
        <v>330.4</v>
      </c>
      <c r="N71" s="29"/>
      <c r="O71" s="31"/>
    </row>
    <row r="72" spans="1:18" ht="47.25" hidden="1">
      <c r="A72" s="65" t="s">
        <v>36</v>
      </c>
      <c r="B72" s="66" t="s">
        <v>39</v>
      </c>
      <c r="C72" s="66" t="s">
        <v>95</v>
      </c>
      <c r="D72" s="66" t="s">
        <v>96</v>
      </c>
      <c r="E72" s="102" t="s">
        <v>98</v>
      </c>
      <c r="F72" s="69">
        <f>F73</f>
        <v>330.4</v>
      </c>
      <c r="G72" s="72"/>
      <c r="H72" s="72"/>
      <c r="I72" s="72"/>
      <c r="J72" s="69">
        <f t="shared" ref="J72:M72" si="19">J73</f>
        <v>330.4</v>
      </c>
      <c r="K72" s="69">
        <f t="shared" si="19"/>
        <v>330.4</v>
      </c>
      <c r="L72" s="69">
        <f t="shared" si="19"/>
        <v>330.4</v>
      </c>
      <c r="M72" s="69">
        <f t="shared" si="19"/>
        <v>330.4</v>
      </c>
      <c r="N72" s="29"/>
      <c r="O72" s="31"/>
    </row>
    <row r="73" spans="1:18" ht="0.75" hidden="1" customHeight="1">
      <c r="A73" s="65" t="s">
        <v>36</v>
      </c>
      <c r="B73" s="66" t="s">
        <v>39</v>
      </c>
      <c r="C73" s="66" t="s">
        <v>95</v>
      </c>
      <c r="D73" s="66" t="s">
        <v>97</v>
      </c>
      <c r="E73" s="102" t="s">
        <v>99</v>
      </c>
      <c r="F73" s="69">
        <v>330.4</v>
      </c>
      <c r="G73" s="72"/>
      <c r="H73" s="72"/>
      <c r="I73" s="72"/>
      <c r="J73" s="69">
        <v>330.4</v>
      </c>
      <c r="K73" s="69">
        <v>330.4</v>
      </c>
      <c r="L73" s="69">
        <v>330.4</v>
      </c>
      <c r="M73" s="69">
        <v>330.4</v>
      </c>
      <c r="N73" s="29"/>
      <c r="O73" s="31"/>
    </row>
    <row r="74" spans="1:18" ht="47.25" hidden="1">
      <c r="A74" s="65" t="s">
        <v>36</v>
      </c>
      <c r="B74" s="66" t="s">
        <v>39</v>
      </c>
      <c r="C74" s="66" t="s">
        <v>100</v>
      </c>
      <c r="D74" s="66" t="s">
        <v>24</v>
      </c>
      <c r="E74" s="113" t="s">
        <v>45</v>
      </c>
      <c r="F74" s="69">
        <f>F75</f>
        <v>50</v>
      </c>
      <c r="G74" s="72"/>
      <c r="H74" s="72"/>
      <c r="I74" s="72"/>
      <c r="J74" s="69">
        <f t="shared" ref="J74:M74" si="20">J75</f>
        <v>50</v>
      </c>
      <c r="K74" s="69">
        <f t="shared" si="20"/>
        <v>50</v>
      </c>
      <c r="L74" s="69">
        <f t="shared" si="20"/>
        <v>50</v>
      </c>
      <c r="M74" s="69">
        <f t="shared" si="20"/>
        <v>50</v>
      </c>
      <c r="N74" s="29"/>
      <c r="O74" s="31"/>
    </row>
    <row r="75" spans="1:18" hidden="1">
      <c r="A75" s="65" t="s">
        <v>36</v>
      </c>
      <c r="B75" s="66" t="s">
        <v>39</v>
      </c>
      <c r="C75" s="66" t="s">
        <v>100</v>
      </c>
      <c r="D75" s="66" t="s">
        <v>53</v>
      </c>
      <c r="E75" s="105" t="s">
        <v>58</v>
      </c>
      <c r="F75" s="69">
        <v>50</v>
      </c>
      <c r="G75" s="72"/>
      <c r="H75" s="72"/>
      <c r="I75" s="72"/>
      <c r="J75" s="69">
        <v>50</v>
      </c>
      <c r="K75" s="69">
        <v>50</v>
      </c>
      <c r="L75" s="69">
        <v>50</v>
      </c>
      <c r="M75" s="69">
        <v>50</v>
      </c>
      <c r="N75" s="29"/>
      <c r="O75" s="31"/>
    </row>
    <row r="76" spans="1:18" ht="44.25" hidden="1" customHeight="1">
      <c r="A76" s="65" t="s">
        <v>36</v>
      </c>
      <c r="B76" s="66" t="s">
        <v>39</v>
      </c>
      <c r="C76" s="66" t="s">
        <v>100</v>
      </c>
      <c r="D76" s="66" t="s">
        <v>96</v>
      </c>
      <c r="E76" s="102" t="s">
        <v>98</v>
      </c>
      <c r="F76" s="69">
        <f>F77</f>
        <v>50</v>
      </c>
      <c r="G76" s="72"/>
      <c r="H76" s="72"/>
      <c r="I76" s="72"/>
      <c r="J76" s="69">
        <f t="shared" ref="J76:M76" si="21">J77</f>
        <v>0</v>
      </c>
      <c r="K76" s="69">
        <f t="shared" si="21"/>
        <v>0</v>
      </c>
      <c r="L76" s="69">
        <f t="shared" si="21"/>
        <v>0</v>
      </c>
      <c r="M76" s="69">
        <f t="shared" si="21"/>
        <v>0</v>
      </c>
      <c r="N76" s="29"/>
      <c r="O76" s="31"/>
    </row>
    <row r="77" spans="1:18" ht="0.75" hidden="1" customHeight="1">
      <c r="A77" s="65" t="s">
        <v>36</v>
      </c>
      <c r="B77" s="66" t="s">
        <v>39</v>
      </c>
      <c r="C77" s="66" t="s">
        <v>100</v>
      </c>
      <c r="D77" s="66" t="s">
        <v>97</v>
      </c>
      <c r="E77" s="102" t="s">
        <v>99</v>
      </c>
      <c r="F77" s="69">
        <v>50</v>
      </c>
      <c r="G77" s="72"/>
      <c r="H77" s="72"/>
      <c r="I77" s="72"/>
      <c r="J77" s="70"/>
      <c r="K77" s="70"/>
      <c r="L77" s="70"/>
      <c r="M77" s="70"/>
      <c r="N77" s="29"/>
      <c r="O77" s="31"/>
    </row>
    <row r="78" spans="1:18" s="54" customFormat="1">
      <c r="A78" s="63" t="s">
        <v>36</v>
      </c>
      <c r="B78" s="60" t="s">
        <v>12</v>
      </c>
      <c r="C78" s="60" t="s">
        <v>110</v>
      </c>
      <c r="D78" s="60" t="s">
        <v>24</v>
      </c>
      <c r="E78" s="112" t="s">
        <v>27</v>
      </c>
      <c r="F78" s="61">
        <f>F79+F83+F87+F91</f>
        <v>464.3</v>
      </c>
      <c r="G78" s="74"/>
      <c r="H78" s="74"/>
      <c r="I78" s="74"/>
      <c r="J78" s="64">
        <f>J79+J87+J91</f>
        <v>547.29999999999995</v>
      </c>
      <c r="K78" s="64">
        <f t="shared" ref="K78:M78" si="22">K79+K83+K87+K91</f>
        <v>689</v>
      </c>
      <c r="L78" s="64">
        <f t="shared" si="22"/>
        <v>689</v>
      </c>
      <c r="M78" s="64">
        <f t="shared" si="22"/>
        <v>457.4</v>
      </c>
      <c r="N78" s="58" t="e">
        <v>#REF!</v>
      </c>
      <c r="O78" s="57"/>
      <c r="P78" s="55"/>
      <c r="Q78" s="55"/>
      <c r="R78" s="55"/>
    </row>
    <row r="79" spans="1:18">
      <c r="A79" s="65" t="s">
        <v>36</v>
      </c>
      <c r="B79" s="66" t="s">
        <v>12</v>
      </c>
      <c r="C79" s="66" t="s">
        <v>101</v>
      </c>
      <c r="D79" s="66" t="s">
        <v>24</v>
      </c>
      <c r="E79" s="106" t="s">
        <v>28</v>
      </c>
      <c r="F79" s="69">
        <f>F80</f>
        <v>414.3</v>
      </c>
      <c r="G79" s="72"/>
      <c r="H79" s="72"/>
      <c r="I79" s="72"/>
      <c r="J79" s="69">
        <f t="shared" ref="J79:M79" si="23">J80</f>
        <v>497.3</v>
      </c>
      <c r="K79" s="69">
        <f t="shared" si="23"/>
        <v>509</v>
      </c>
      <c r="L79" s="69">
        <f t="shared" si="23"/>
        <v>509</v>
      </c>
      <c r="M79" s="69">
        <f t="shared" si="23"/>
        <v>407.4</v>
      </c>
      <c r="N79" s="29" t="e">
        <v>#REF!</v>
      </c>
      <c r="O79" s="31"/>
    </row>
    <row r="80" spans="1:18" ht="31.5">
      <c r="A80" s="65" t="s">
        <v>36</v>
      </c>
      <c r="B80" s="66" t="s">
        <v>12</v>
      </c>
      <c r="C80" s="66" t="s">
        <v>101</v>
      </c>
      <c r="D80" s="66" t="s">
        <v>52</v>
      </c>
      <c r="E80" s="102" t="s">
        <v>57</v>
      </c>
      <c r="F80" s="69">
        <f>F81</f>
        <v>414.3</v>
      </c>
      <c r="G80" s="72"/>
      <c r="H80" s="72"/>
      <c r="I80" s="72"/>
      <c r="J80" s="69">
        <f>J81</f>
        <v>497.3</v>
      </c>
      <c r="K80" s="69">
        <v>509</v>
      </c>
      <c r="L80" s="69">
        <v>509</v>
      </c>
      <c r="M80" s="69">
        <f>M81</f>
        <v>407.4</v>
      </c>
      <c r="N80" s="29" t="e">
        <v>#REF!</v>
      </c>
      <c r="O80" s="31"/>
    </row>
    <row r="81" spans="1:15" ht="31.5">
      <c r="A81" s="65" t="s">
        <v>36</v>
      </c>
      <c r="B81" s="66" t="s">
        <v>12</v>
      </c>
      <c r="C81" s="66" t="s">
        <v>101</v>
      </c>
      <c r="D81" s="66" t="s">
        <v>73</v>
      </c>
      <c r="E81" s="102" t="s">
        <v>76</v>
      </c>
      <c r="F81" s="69">
        <v>414.3</v>
      </c>
      <c r="G81" s="72"/>
      <c r="H81" s="72"/>
      <c r="I81" s="72"/>
      <c r="J81" s="69">
        <v>497.3</v>
      </c>
      <c r="K81" s="69">
        <f t="shared" ref="K81:L81" si="24">K82</f>
        <v>509</v>
      </c>
      <c r="L81" s="69">
        <f t="shared" si="24"/>
        <v>509</v>
      </c>
      <c r="M81" s="69">
        <v>407.4</v>
      </c>
      <c r="N81" s="29"/>
      <c r="O81" s="31"/>
    </row>
    <row r="82" spans="1:15" ht="31.5" hidden="1">
      <c r="A82" s="65" t="s">
        <v>36</v>
      </c>
      <c r="B82" s="66" t="s">
        <v>12</v>
      </c>
      <c r="C82" s="66" t="s">
        <v>101</v>
      </c>
      <c r="D82" s="66" t="s">
        <v>75</v>
      </c>
      <c r="E82" s="104" t="s">
        <v>77</v>
      </c>
      <c r="F82" s="69">
        <v>509</v>
      </c>
      <c r="G82" s="72"/>
      <c r="H82" s="72"/>
      <c r="I82" s="72"/>
      <c r="J82" s="69">
        <v>509</v>
      </c>
      <c r="K82" s="69">
        <v>509</v>
      </c>
      <c r="L82" s="69">
        <v>509</v>
      </c>
      <c r="M82" s="69">
        <v>509</v>
      </c>
      <c r="N82" s="29"/>
      <c r="O82" s="31"/>
    </row>
    <row r="83" spans="1:15" ht="1.5" hidden="1" customHeight="1">
      <c r="A83" s="65" t="s">
        <v>36</v>
      </c>
      <c r="B83" s="66" t="s">
        <v>12</v>
      </c>
      <c r="C83" s="66" t="s">
        <v>102</v>
      </c>
      <c r="D83" s="66" t="s">
        <v>24</v>
      </c>
      <c r="E83" s="67" t="s">
        <v>29</v>
      </c>
      <c r="F83" s="69">
        <f>F84</f>
        <v>0</v>
      </c>
      <c r="G83" s="73"/>
      <c r="H83" s="73"/>
      <c r="I83" s="72"/>
      <c r="J83" s="69">
        <f t="shared" ref="J83:M83" si="25">J84</f>
        <v>0</v>
      </c>
      <c r="K83" s="69">
        <f t="shared" si="25"/>
        <v>130</v>
      </c>
      <c r="L83" s="69">
        <f t="shared" si="25"/>
        <v>130</v>
      </c>
      <c r="M83" s="69">
        <f t="shared" si="25"/>
        <v>0</v>
      </c>
      <c r="N83" s="29" t="e">
        <v>#REF!</v>
      </c>
      <c r="O83" s="31"/>
    </row>
    <row r="84" spans="1:15" ht="0.75" customHeight="1">
      <c r="A84" s="65" t="s">
        <v>36</v>
      </c>
      <c r="B84" s="66" t="s">
        <v>12</v>
      </c>
      <c r="C84" s="66" t="s">
        <v>102</v>
      </c>
      <c r="D84" s="66" t="s">
        <v>52</v>
      </c>
      <c r="E84" s="102" t="s">
        <v>57</v>
      </c>
      <c r="F84" s="69">
        <f>F85</f>
        <v>0</v>
      </c>
      <c r="G84" s="72"/>
      <c r="H84" s="72"/>
      <c r="I84" s="72"/>
      <c r="J84" s="69">
        <v>0</v>
      </c>
      <c r="K84" s="69">
        <v>130</v>
      </c>
      <c r="L84" s="69">
        <v>130</v>
      </c>
      <c r="M84" s="69">
        <v>0</v>
      </c>
      <c r="N84" s="29" t="e">
        <v>#REF!</v>
      </c>
      <c r="O84" s="31"/>
    </row>
    <row r="85" spans="1:15" ht="31.5" hidden="1">
      <c r="A85" s="65" t="s">
        <v>36</v>
      </c>
      <c r="B85" s="66" t="s">
        <v>12</v>
      </c>
      <c r="C85" s="66" t="s">
        <v>102</v>
      </c>
      <c r="D85" s="66" t="s">
        <v>73</v>
      </c>
      <c r="E85" s="102" t="s">
        <v>76</v>
      </c>
      <c r="F85" s="69">
        <v>0</v>
      </c>
      <c r="G85" s="72"/>
      <c r="H85" s="72"/>
      <c r="I85" s="72"/>
      <c r="J85" s="69">
        <f t="shared" ref="J85:M85" si="26">J86</f>
        <v>0</v>
      </c>
      <c r="K85" s="69">
        <f t="shared" si="26"/>
        <v>130</v>
      </c>
      <c r="L85" s="69">
        <f t="shared" si="26"/>
        <v>130</v>
      </c>
      <c r="M85" s="69">
        <f t="shared" si="26"/>
        <v>0</v>
      </c>
      <c r="N85" s="29"/>
      <c r="O85" s="31"/>
    </row>
    <row r="86" spans="1:15" ht="31.5" hidden="1">
      <c r="A86" s="65" t="s">
        <v>36</v>
      </c>
      <c r="B86" s="66" t="s">
        <v>12</v>
      </c>
      <c r="C86" s="66" t="s">
        <v>102</v>
      </c>
      <c r="D86" s="66" t="s">
        <v>75</v>
      </c>
      <c r="E86" s="104" t="s">
        <v>77</v>
      </c>
      <c r="F86" s="69">
        <v>0</v>
      </c>
      <c r="G86" s="72"/>
      <c r="H86" s="72"/>
      <c r="I86" s="72"/>
      <c r="J86" s="69">
        <v>0</v>
      </c>
      <c r="K86" s="69">
        <v>130</v>
      </c>
      <c r="L86" s="69">
        <v>130</v>
      </c>
      <c r="M86" s="69">
        <v>0</v>
      </c>
      <c r="N86" s="29"/>
      <c r="O86" s="31"/>
    </row>
    <row r="87" spans="1:15">
      <c r="A87" s="65" t="s">
        <v>36</v>
      </c>
      <c r="B87" s="66" t="s">
        <v>12</v>
      </c>
      <c r="C87" s="66" t="s">
        <v>103</v>
      </c>
      <c r="D87" s="66" t="s">
        <v>24</v>
      </c>
      <c r="E87" s="106" t="s">
        <v>30</v>
      </c>
      <c r="F87" s="69">
        <f>F88</f>
        <v>10</v>
      </c>
      <c r="G87" s="72"/>
      <c r="H87" s="72"/>
      <c r="I87" s="72"/>
      <c r="J87" s="69">
        <f t="shared" ref="J87:M87" si="27">J88</f>
        <v>10</v>
      </c>
      <c r="K87" s="69">
        <f t="shared" si="27"/>
        <v>10</v>
      </c>
      <c r="L87" s="69">
        <f t="shared" si="27"/>
        <v>10</v>
      </c>
      <c r="M87" s="69">
        <f t="shared" si="27"/>
        <v>10</v>
      </c>
      <c r="N87" s="29" t="e">
        <v>#REF!</v>
      </c>
      <c r="O87" s="31"/>
    </row>
    <row r="88" spans="1:15" ht="31.5">
      <c r="A88" s="65" t="s">
        <v>36</v>
      </c>
      <c r="B88" s="66" t="s">
        <v>12</v>
      </c>
      <c r="C88" s="66" t="s">
        <v>103</v>
      </c>
      <c r="D88" s="66" t="s">
        <v>52</v>
      </c>
      <c r="E88" s="102" t="s">
        <v>57</v>
      </c>
      <c r="F88" s="69">
        <v>10</v>
      </c>
      <c r="G88" s="72"/>
      <c r="H88" s="72"/>
      <c r="I88" s="72"/>
      <c r="J88" s="69">
        <v>10</v>
      </c>
      <c r="K88" s="69">
        <v>10</v>
      </c>
      <c r="L88" s="69">
        <v>10</v>
      </c>
      <c r="M88" s="69">
        <v>10</v>
      </c>
      <c r="N88" s="29" t="e">
        <v>#REF!</v>
      </c>
      <c r="O88" s="31"/>
    </row>
    <row r="89" spans="1:15" ht="31.5">
      <c r="A89" s="65" t="s">
        <v>36</v>
      </c>
      <c r="B89" s="66" t="s">
        <v>12</v>
      </c>
      <c r="C89" s="66" t="s">
        <v>103</v>
      </c>
      <c r="D89" s="66" t="s">
        <v>73</v>
      </c>
      <c r="E89" s="102" t="s">
        <v>76</v>
      </c>
      <c r="F89" s="69">
        <f>F90</f>
        <v>10</v>
      </c>
      <c r="G89" s="72"/>
      <c r="H89" s="72"/>
      <c r="I89" s="72"/>
      <c r="J89" s="69">
        <f t="shared" ref="J89:M89" si="28">J90</f>
        <v>10</v>
      </c>
      <c r="K89" s="69">
        <f t="shared" si="28"/>
        <v>10</v>
      </c>
      <c r="L89" s="69">
        <f t="shared" si="28"/>
        <v>10</v>
      </c>
      <c r="M89" s="69">
        <f t="shared" si="28"/>
        <v>10</v>
      </c>
      <c r="N89" s="29"/>
      <c r="O89" s="31"/>
    </row>
    <row r="90" spans="1:15" ht="31.5" hidden="1">
      <c r="A90" s="65" t="s">
        <v>36</v>
      </c>
      <c r="B90" s="66" t="s">
        <v>12</v>
      </c>
      <c r="C90" s="66" t="s">
        <v>103</v>
      </c>
      <c r="D90" s="66" t="s">
        <v>75</v>
      </c>
      <c r="E90" s="104" t="s">
        <v>77</v>
      </c>
      <c r="F90" s="69">
        <v>10</v>
      </c>
      <c r="G90" s="72"/>
      <c r="H90" s="72"/>
      <c r="I90" s="72"/>
      <c r="J90" s="69">
        <v>10</v>
      </c>
      <c r="K90" s="69">
        <v>10</v>
      </c>
      <c r="L90" s="69">
        <v>10</v>
      </c>
      <c r="M90" s="69">
        <v>10</v>
      </c>
      <c r="N90" s="29"/>
      <c r="O90" s="31"/>
    </row>
    <row r="91" spans="1:15">
      <c r="A91" s="65" t="s">
        <v>36</v>
      </c>
      <c r="B91" s="66" t="s">
        <v>12</v>
      </c>
      <c r="C91" s="66" t="s">
        <v>104</v>
      </c>
      <c r="D91" s="66" t="s">
        <v>24</v>
      </c>
      <c r="E91" s="114" t="s">
        <v>31</v>
      </c>
      <c r="F91" s="69">
        <f>F92</f>
        <v>40</v>
      </c>
      <c r="G91" s="73"/>
      <c r="H91" s="73"/>
      <c r="I91" s="72"/>
      <c r="J91" s="69">
        <f t="shared" ref="J91:M91" si="29">J92</f>
        <v>40</v>
      </c>
      <c r="K91" s="69">
        <f t="shared" si="29"/>
        <v>40</v>
      </c>
      <c r="L91" s="69">
        <f t="shared" si="29"/>
        <v>40</v>
      </c>
      <c r="M91" s="69">
        <f t="shared" si="29"/>
        <v>40</v>
      </c>
      <c r="N91" s="29" t="e">
        <v>#REF!</v>
      </c>
      <c r="O91" s="31"/>
    </row>
    <row r="92" spans="1:15" ht="31.5">
      <c r="A92" s="65" t="s">
        <v>36</v>
      </c>
      <c r="B92" s="66" t="s">
        <v>12</v>
      </c>
      <c r="C92" s="66" t="s">
        <v>104</v>
      </c>
      <c r="D92" s="66" t="s">
        <v>52</v>
      </c>
      <c r="E92" s="102" t="s">
        <v>57</v>
      </c>
      <c r="F92" s="69">
        <v>40</v>
      </c>
      <c r="G92" s="72"/>
      <c r="H92" s="72"/>
      <c r="I92" s="72"/>
      <c r="J92" s="69">
        <v>40</v>
      </c>
      <c r="K92" s="69">
        <v>40</v>
      </c>
      <c r="L92" s="69">
        <v>40</v>
      </c>
      <c r="M92" s="69">
        <v>40</v>
      </c>
      <c r="N92" s="29" t="e">
        <v>#REF!</v>
      </c>
      <c r="O92" s="31"/>
    </row>
    <row r="93" spans="1:15" ht="27.75" customHeight="1">
      <c r="A93" s="65" t="s">
        <v>36</v>
      </c>
      <c r="B93" s="66" t="s">
        <v>12</v>
      </c>
      <c r="C93" s="66" t="s">
        <v>104</v>
      </c>
      <c r="D93" s="66" t="s">
        <v>73</v>
      </c>
      <c r="E93" s="102" t="s">
        <v>76</v>
      </c>
      <c r="F93" s="69">
        <f>F94</f>
        <v>40</v>
      </c>
      <c r="G93" s="72"/>
      <c r="H93" s="72"/>
      <c r="I93" s="72"/>
      <c r="J93" s="69">
        <f t="shared" ref="J93:M93" si="30">J94</f>
        <v>0</v>
      </c>
      <c r="K93" s="69">
        <f t="shared" si="30"/>
        <v>0</v>
      </c>
      <c r="L93" s="69">
        <f t="shared" si="30"/>
        <v>0</v>
      </c>
      <c r="M93" s="69">
        <f t="shared" si="30"/>
        <v>0</v>
      </c>
      <c r="N93" s="29"/>
      <c r="O93" s="31"/>
    </row>
    <row r="94" spans="1:15" ht="0.75" hidden="1" customHeight="1">
      <c r="A94" s="65" t="s">
        <v>36</v>
      </c>
      <c r="B94" s="66" t="s">
        <v>12</v>
      </c>
      <c r="C94" s="66" t="s">
        <v>104</v>
      </c>
      <c r="D94" s="66" t="s">
        <v>75</v>
      </c>
      <c r="E94" s="104" t="s">
        <v>77</v>
      </c>
      <c r="F94" s="69">
        <v>40</v>
      </c>
      <c r="G94" s="72"/>
      <c r="H94" s="72"/>
      <c r="I94" s="72"/>
      <c r="J94" s="70"/>
      <c r="K94" s="70"/>
      <c r="L94" s="70"/>
      <c r="M94" s="70"/>
      <c r="N94" s="29"/>
      <c r="O94" s="31"/>
    </row>
    <row r="95" spans="1:15" ht="24" customHeight="1">
      <c r="A95" s="65" t="s">
        <v>36</v>
      </c>
      <c r="B95" s="60" t="s">
        <v>49</v>
      </c>
      <c r="C95" s="60" t="s">
        <v>110</v>
      </c>
      <c r="D95" s="60" t="s">
        <v>24</v>
      </c>
      <c r="E95" s="99" t="s">
        <v>61</v>
      </c>
      <c r="F95" s="76">
        <f>F96</f>
        <v>137</v>
      </c>
      <c r="G95" s="78"/>
      <c r="H95" s="78"/>
      <c r="I95" s="78"/>
      <c r="J95" s="64">
        <f>J96</f>
        <v>137</v>
      </c>
      <c r="K95" s="64"/>
      <c r="L95" s="64"/>
      <c r="M95" s="64">
        <f>M96</f>
        <v>137</v>
      </c>
    </row>
    <row r="96" spans="1:15" ht="34.5" customHeight="1">
      <c r="A96" s="65" t="s">
        <v>36</v>
      </c>
      <c r="B96" s="66" t="s">
        <v>49</v>
      </c>
      <c r="C96" s="66" t="s">
        <v>105</v>
      </c>
      <c r="D96" s="66" t="s">
        <v>24</v>
      </c>
      <c r="E96" s="56" t="s">
        <v>50</v>
      </c>
      <c r="F96" s="75">
        <f>F97</f>
        <v>137</v>
      </c>
      <c r="G96" s="78"/>
      <c r="H96" s="78"/>
      <c r="I96" s="78"/>
      <c r="J96" s="75">
        <f t="shared" ref="J96:M96" si="31">J97</f>
        <v>137</v>
      </c>
      <c r="K96" s="75">
        <f t="shared" si="31"/>
        <v>136.69999999999999</v>
      </c>
      <c r="L96" s="75">
        <f t="shared" si="31"/>
        <v>136.69999999999999</v>
      </c>
      <c r="M96" s="75">
        <f t="shared" si="31"/>
        <v>137</v>
      </c>
    </row>
    <row r="97" spans="1:13" ht="22.5" customHeight="1">
      <c r="A97" s="65" t="s">
        <v>36</v>
      </c>
      <c r="B97" s="66" t="s">
        <v>49</v>
      </c>
      <c r="C97" s="66" t="s">
        <v>105</v>
      </c>
      <c r="D97" s="66" t="s">
        <v>55</v>
      </c>
      <c r="E97" s="102" t="s">
        <v>59</v>
      </c>
      <c r="F97" s="75">
        <f>F98</f>
        <v>137</v>
      </c>
      <c r="G97" s="78"/>
      <c r="H97" s="78"/>
      <c r="I97" s="78"/>
      <c r="J97" s="75">
        <f>J98</f>
        <v>137</v>
      </c>
      <c r="K97" s="75">
        <v>136.69999999999999</v>
      </c>
      <c r="L97" s="75">
        <v>136.69999999999999</v>
      </c>
      <c r="M97" s="75">
        <f>M98</f>
        <v>137</v>
      </c>
    </row>
    <row r="98" spans="1:13">
      <c r="A98" s="65" t="s">
        <v>36</v>
      </c>
      <c r="B98" s="66" t="s">
        <v>49</v>
      </c>
      <c r="C98" s="66" t="s">
        <v>105</v>
      </c>
      <c r="D98" s="49" t="s">
        <v>106</v>
      </c>
      <c r="E98" s="102" t="s">
        <v>108</v>
      </c>
      <c r="F98" s="92">
        <v>137</v>
      </c>
      <c r="G98" s="93"/>
      <c r="H98" s="93"/>
      <c r="I98" s="93"/>
      <c r="J98" s="92">
        <v>137</v>
      </c>
      <c r="K98" s="50">
        <f t="shared" ref="K98:L98" si="32">K99</f>
        <v>0</v>
      </c>
      <c r="L98" s="50">
        <f t="shared" si="32"/>
        <v>0</v>
      </c>
      <c r="M98" s="92">
        <v>137</v>
      </c>
    </row>
    <row r="99" spans="1:13" ht="0.75" hidden="1" customHeight="1">
      <c r="A99" s="65" t="s">
        <v>36</v>
      </c>
      <c r="B99" s="66" t="s">
        <v>49</v>
      </c>
      <c r="C99" s="66" t="s">
        <v>105</v>
      </c>
      <c r="D99" s="49" t="s">
        <v>107</v>
      </c>
      <c r="E99" s="83" t="s">
        <v>109</v>
      </c>
      <c r="F99" s="50">
        <v>136.69999999999999</v>
      </c>
      <c r="G99" s="18"/>
      <c r="H99" s="18"/>
      <c r="I99" s="18"/>
      <c r="J99" s="18"/>
      <c r="K99" s="18"/>
      <c r="L99" s="18"/>
      <c r="M99" s="18"/>
    </row>
  </sheetData>
  <mergeCells count="8">
    <mergeCell ref="F14:I15"/>
    <mergeCell ref="A7:M7"/>
    <mergeCell ref="A9:O9"/>
    <mergeCell ref="J14:M14"/>
    <mergeCell ref="A10:O10"/>
    <mergeCell ref="A11:O11"/>
    <mergeCell ref="E14:E15"/>
    <mergeCell ref="A14:D14"/>
  </mergeCells>
  <phoneticPr fontId="1" type="noConversion"/>
  <pageMargins left="0.78740157480314965" right="0" top="0.39370078740157483" bottom="0" header="0.51181102362204722" footer="0.51181102362204722"/>
  <pageSetup paperSize="9" scale="85" orientation="landscape" r:id="rId1"/>
  <headerFooter alignWithMargins="0">
    <oddHeader>&amp;R&amp;"Times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C6" sqref="C6"/>
    </sheetView>
  </sheetViews>
  <sheetFormatPr defaultRowHeight="18.95" customHeight="1"/>
  <cols>
    <col min="1" max="1" width="54.42578125" style="4" customWidth="1"/>
    <col min="2" max="4" width="20.7109375" style="5" customWidth="1"/>
    <col min="5" max="5" width="8.85546875" style="6" customWidth="1"/>
    <col min="6" max="16384" width="9.140625" style="5"/>
  </cols>
  <sheetData>
    <row r="1" spans="1:5" s="1" customFormat="1" ht="18.95" customHeight="1">
      <c r="A1" s="4"/>
      <c r="C1" s="20" t="s">
        <v>34</v>
      </c>
      <c r="D1" s="18"/>
      <c r="E1" s="18"/>
    </row>
    <row r="2" spans="1:5" s="1" customFormat="1" ht="18.95" customHeight="1">
      <c r="A2" s="4"/>
      <c r="C2" s="18" t="s">
        <v>42</v>
      </c>
      <c r="D2" s="18"/>
      <c r="E2" s="18"/>
    </row>
    <row r="3" spans="1:5" s="1" customFormat="1" ht="18.95" customHeight="1">
      <c r="A3" s="4"/>
      <c r="C3" s="18" t="s">
        <v>15</v>
      </c>
      <c r="D3" s="18"/>
      <c r="E3" s="18"/>
    </row>
    <row r="4" spans="1:5" s="1" customFormat="1" ht="18.95" customHeight="1">
      <c r="A4" s="4"/>
      <c r="C4" s="18" t="s">
        <v>43</v>
      </c>
      <c r="D4" s="18"/>
      <c r="E4" s="18"/>
    </row>
    <row r="5" spans="1:5" s="1" customFormat="1" ht="18.95" customHeight="1">
      <c r="A5" s="4"/>
      <c r="B5" s="94"/>
      <c r="C5" s="18" t="s">
        <v>126</v>
      </c>
      <c r="D5" s="18"/>
      <c r="E5" s="18"/>
    </row>
    <row r="6" spans="1:5" s="1" customFormat="1" ht="18.95" customHeight="1">
      <c r="A6" s="4"/>
      <c r="B6" s="43"/>
      <c r="C6" s="43"/>
      <c r="D6" s="43"/>
      <c r="E6" s="2"/>
    </row>
    <row r="7" spans="1:5" s="25" customFormat="1" ht="21" customHeight="1">
      <c r="A7" s="131" t="s">
        <v>3</v>
      </c>
      <c r="B7" s="131"/>
      <c r="C7" s="131"/>
      <c r="D7" s="131"/>
      <c r="E7" s="24"/>
    </row>
    <row r="8" spans="1:5" s="1" customFormat="1" ht="16.5" customHeight="1">
      <c r="A8" s="132" t="s">
        <v>112</v>
      </c>
      <c r="B8" s="132"/>
      <c r="C8" s="132"/>
      <c r="D8" s="132"/>
      <c r="E8" s="2"/>
    </row>
    <row r="9" spans="1:5" s="1" customFormat="1" ht="16.5" customHeight="1">
      <c r="A9" s="132" t="s">
        <v>113</v>
      </c>
      <c r="B9" s="132"/>
      <c r="C9" s="132"/>
      <c r="D9" s="132"/>
      <c r="E9" s="2"/>
    </row>
    <row r="10" spans="1:5" s="1" customFormat="1" ht="16.5" customHeight="1">
      <c r="A10" s="44"/>
      <c r="B10" s="44"/>
      <c r="C10" s="44"/>
      <c r="D10" s="44"/>
      <c r="E10" s="2"/>
    </row>
    <row r="11" spans="1:5" ht="13.5" customHeight="1">
      <c r="C11" s="130" t="s">
        <v>1</v>
      </c>
      <c r="D11" s="130"/>
    </row>
    <row r="12" spans="1:5" ht="5.25" hidden="1" customHeight="1">
      <c r="C12" s="19"/>
      <c r="D12" s="19"/>
    </row>
    <row r="13" spans="1:5" s="22" customFormat="1" ht="18.95" customHeight="1">
      <c r="A13" s="133" t="s">
        <v>11</v>
      </c>
      <c r="B13" s="139" t="s">
        <v>65</v>
      </c>
      <c r="C13" s="136" t="s">
        <v>2</v>
      </c>
      <c r="D13" s="137"/>
      <c r="E13" s="21"/>
    </row>
    <row r="14" spans="1:5" s="22" customFormat="1" ht="18.95" customHeight="1">
      <c r="A14" s="134"/>
      <c r="B14" s="140"/>
      <c r="C14" s="133" t="s">
        <v>66</v>
      </c>
      <c r="D14" s="133" t="s">
        <v>114</v>
      </c>
      <c r="E14" s="21"/>
    </row>
    <row r="15" spans="1:5" s="22" customFormat="1" ht="3" customHeight="1">
      <c r="A15" s="48"/>
      <c r="B15" s="141"/>
      <c r="C15" s="138"/>
      <c r="D15" s="138"/>
      <c r="E15" s="21"/>
    </row>
    <row r="16" spans="1:5" s="22" customFormat="1" ht="15.75" customHeight="1">
      <c r="A16" s="23">
        <v>1</v>
      </c>
      <c r="B16" s="7">
        <v>3</v>
      </c>
      <c r="C16" s="7">
        <v>4</v>
      </c>
      <c r="D16" s="8">
        <v>5</v>
      </c>
      <c r="E16" s="21"/>
    </row>
    <row r="17" spans="1:6" s="4" customFormat="1" ht="15.75" customHeight="1">
      <c r="A17" s="9" t="s">
        <v>4</v>
      </c>
      <c r="B17" s="51">
        <f>B18+B19</f>
        <v>2309.3000000000002</v>
      </c>
      <c r="C17" s="51">
        <f>C18+C19</f>
        <v>2393.3000000000002</v>
      </c>
      <c r="D17" s="51">
        <f>D18+D19</f>
        <v>2405.1999999999998</v>
      </c>
      <c r="E17" s="3"/>
    </row>
    <row r="18" spans="1:6" s="4" customFormat="1" ht="15" customHeight="1">
      <c r="A18" s="26" t="s">
        <v>9</v>
      </c>
      <c r="B18" s="53">
        <v>1133</v>
      </c>
      <c r="C18" s="89">
        <v>1216</v>
      </c>
      <c r="D18" s="89">
        <v>1222</v>
      </c>
      <c r="E18" s="3"/>
    </row>
    <row r="19" spans="1:6" s="4" customFormat="1" ht="0.75" hidden="1" customHeight="1">
      <c r="A19" s="10" t="s">
        <v>10</v>
      </c>
      <c r="B19" s="53">
        <v>1176.3</v>
      </c>
      <c r="C19" s="90">
        <v>1177.3</v>
      </c>
      <c r="D19" s="51">
        <v>1183.2</v>
      </c>
      <c r="E19" s="3"/>
    </row>
    <row r="20" spans="1:6" s="4" customFormat="1" ht="0.75" customHeight="1">
      <c r="B20" s="53"/>
      <c r="C20" s="51"/>
      <c r="D20" s="53"/>
      <c r="E20" s="3"/>
    </row>
    <row r="21" spans="1:6" s="4" customFormat="1" ht="17.25" customHeight="1">
      <c r="A21" s="4" t="s">
        <v>5</v>
      </c>
      <c r="B21" s="51">
        <f>SUM(B23:B28)</f>
        <v>2309.3000000000002</v>
      </c>
      <c r="C21" s="87">
        <f>SUM(C23:C28)</f>
        <v>2393.3000000000002</v>
      </c>
      <c r="D21" s="87">
        <f>SUM(D23:D28)</f>
        <v>2405.1999999999998</v>
      </c>
      <c r="E21" s="3"/>
    </row>
    <row r="22" spans="1:6" s="4" customFormat="1" ht="2.25" hidden="1" customHeight="1">
      <c r="B22" s="51"/>
      <c r="C22" s="87"/>
      <c r="D22" s="87"/>
      <c r="E22" s="3"/>
    </row>
    <row r="23" spans="1:6" s="12" customFormat="1" ht="17.25" customHeight="1">
      <c r="A23" s="14" t="s">
        <v>117</v>
      </c>
      <c r="B23" s="91">
        <v>1554.7</v>
      </c>
      <c r="C23" s="29">
        <v>1554.7</v>
      </c>
      <c r="D23" s="29">
        <v>1650.6</v>
      </c>
      <c r="E23" s="31"/>
      <c r="F23" s="31"/>
    </row>
    <row r="24" spans="1:6" s="12" customFormat="1" ht="19.5" customHeight="1">
      <c r="A24" s="15" t="s">
        <v>118</v>
      </c>
      <c r="B24" s="52">
        <v>153.30000000000001</v>
      </c>
      <c r="C24" s="29">
        <v>154.30000000000001</v>
      </c>
      <c r="D24" s="29">
        <v>160.19999999999999</v>
      </c>
      <c r="E24" s="31"/>
      <c r="F24" s="31"/>
    </row>
    <row r="25" spans="1:6" s="12" customFormat="1" ht="19.5" customHeight="1">
      <c r="A25" s="15" t="s">
        <v>119</v>
      </c>
      <c r="B25" s="97">
        <v>0</v>
      </c>
      <c r="C25" s="29">
        <v>0</v>
      </c>
      <c r="D25" s="29">
        <v>0</v>
      </c>
      <c r="E25" s="31"/>
      <c r="F25" s="31"/>
    </row>
    <row r="26" spans="1:6" s="20" customFormat="1" ht="18.75" customHeight="1">
      <c r="A26" s="15" t="s">
        <v>120</v>
      </c>
      <c r="B26" s="52">
        <v>464.3</v>
      </c>
      <c r="C26" s="29">
        <v>547.29999999999995</v>
      </c>
      <c r="D26" s="29">
        <v>457.4</v>
      </c>
      <c r="E26" s="31"/>
      <c r="F26" s="31"/>
    </row>
    <row r="27" spans="1:6" s="20" customFormat="1" ht="1.5" customHeight="1">
      <c r="A27" s="15"/>
      <c r="B27" s="52"/>
      <c r="C27" s="88"/>
      <c r="D27" s="88"/>
      <c r="E27" s="46"/>
      <c r="F27" s="47"/>
    </row>
    <row r="28" spans="1:6" s="20" customFormat="1" ht="21" customHeight="1">
      <c r="A28" s="15" t="s">
        <v>121</v>
      </c>
      <c r="B28" s="97">
        <v>137</v>
      </c>
      <c r="C28" s="98">
        <v>137</v>
      </c>
      <c r="D28" s="98">
        <v>137</v>
      </c>
      <c r="E28" s="46"/>
      <c r="F28" s="47"/>
    </row>
    <row r="29" spans="1:6" s="11" customFormat="1" ht="15.75" customHeight="1">
      <c r="A29" s="16" t="s">
        <v>122</v>
      </c>
      <c r="B29" s="51">
        <f>B17-B21</f>
        <v>0</v>
      </c>
      <c r="C29" s="87">
        <f>C17-C21</f>
        <v>0</v>
      </c>
      <c r="D29" s="87">
        <f>D17-D21</f>
        <v>0</v>
      </c>
      <c r="E29" s="13"/>
    </row>
    <row r="30" spans="1:6" s="11" customFormat="1" ht="13.5" customHeight="1">
      <c r="A30" s="16" t="s">
        <v>123</v>
      </c>
      <c r="B30" s="51"/>
      <c r="C30" s="87"/>
      <c r="D30" s="87"/>
      <c r="E30" s="13"/>
    </row>
    <row r="31" spans="1:6" s="11" customFormat="1" ht="18.95" customHeight="1">
      <c r="A31" s="16" t="s">
        <v>124</v>
      </c>
      <c r="B31" s="95">
        <v>0</v>
      </c>
      <c r="C31" s="96">
        <v>0</v>
      </c>
      <c r="D31" s="96">
        <v>0</v>
      </c>
      <c r="E31" s="13"/>
    </row>
    <row r="32" spans="1:6" s="11" customFormat="1" ht="13.5" customHeight="1">
      <c r="A32" s="16"/>
      <c r="E32" s="13"/>
    </row>
    <row r="33" spans="1:5" s="11" customFormat="1" ht="43.5" customHeight="1">
      <c r="E33" s="13"/>
    </row>
    <row r="34" spans="1:5" s="11" customFormat="1" ht="12" customHeight="1">
      <c r="A34" s="135"/>
      <c r="B34" s="135"/>
      <c r="C34" s="135"/>
      <c r="D34" s="135"/>
      <c r="E34" s="13"/>
    </row>
    <row r="35" spans="1:5" s="11" customFormat="1" ht="18.95" customHeight="1">
      <c r="E35" s="13"/>
    </row>
    <row r="36" spans="1:5" s="11" customFormat="1" ht="18.95" customHeight="1">
      <c r="E36" s="13"/>
    </row>
    <row r="37" spans="1:5" s="11" customFormat="1" ht="18.95" customHeight="1">
      <c r="E37" s="13"/>
    </row>
    <row r="38" spans="1:5" s="11" customFormat="1" ht="18.95" customHeight="1">
      <c r="E38" s="13"/>
    </row>
    <row r="39" spans="1:5" s="11" customFormat="1" ht="18.95" customHeight="1">
      <c r="E39" s="13"/>
    </row>
    <row r="40" spans="1:5" s="11" customFormat="1" ht="18.95" customHeight="1">
      <c r="E40" s="13"/>
    </row>
    <row r="41" spans="1:5" s="11" customFormat="1" ht="18.95" customHeight="1">
      <c r="E41" s="13"/>
    </row>
    <row r="42" spans="1:5" s="11" customFormat="1" ht="18.95" customHeight="1">
      <c r="E42" s="13"/>
    </row>
    <row r="43" spans="1:5" s="11" customFormat="1" ht="18.95" customHeight="1">
      <c r="E43" s="13"/>
    </row>
    <row r="44" spans="1:5" s="11" customFormat="1" ht="18.95" customHeight="1">
      <c r="E44" s="13"/>
    </row>
    <row r="45" spans="1:5" s="11" customFormat="1" ht="18.95" customHeight="1">
      <c r="E45" s="13"/>
    </row>
    <row r="46" spans="1:5" s="11" customFormat="1" ht="18.95" customHeight="1">
      <c r="E46" s="13"/>
    </row>
  </sheetData>
  <mergeCells count="10">
    <mergeCell ref="C11:D11"/>
    <mergeCell ref="A7:D7"/>
    <mergeCell ref="A8:D8"/>
    <mergeCell ref="A13:A14"/>
    <mergeCell ref="A34:D34"/>
    <mergeCell ref="C13:D13"/>
    <mergeCell ref="C14:C15"/>
    <mergeCell ref="D14:D15"/>
    <mergeCell ref="B13:B15"/>
    <mergeCell ref="A9:D9"/>
  </mergeCells>
  <phoneticPr fontId="1" type="noConversion"/>
  <printOptions horizontalCentered="1" verticalCentered="1"/>
  <pageMargins left="0.19685039370078741" right="0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прил2</vt:lpstr>
      <vt:lpstr>прил1</vt:lpstr>
      <vt:lpstr>прил2!Заголовки_для_печати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2017-11-11T07:24:57Z</cp:lastPrinted>
  <dcterms:created xsi:type="dcterms:W3CDTF">2005-02-11T12:32:57Z</dcterms:created>
  <dcterms:modified xsi:type="dcterms:W3CDTF">2017-11-14T12:30:46Z</dcterms:modified>
</cp:coreProperties>
</file>